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2\Energo2-Документы\Коротких 2\МинТарифРег и Э,  ф.46,  сайт, шаблоны\Раскрытие инф.на сайте\2023 год\годовые\"/>
    </mc:Choice>
  </mc:AlternateContent>
  <xr:revisionPtr revIDLastSave="0" documentId="13_ncr:1_{6542A235-ECA5-415C-9E38-47136EE2A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г до 1 апр." sheetId="10" r:id="rId1"/>
  </sheets>
  <calcPr calcId="191029"/>
</workbook>
</file>

<file path=xl/calcChain.xml><?xml version="1.0" encoding="utf-8"?>
<calcChain xmlns="http://schemas.openxmlformats.org/spreadsheetml/2006/main">
  <c r="E15" i="10" l="1"/>
  <c r="E17" i="10"/>
  <c r="D15" i="10"/>
  <c r="D97" i="10"/>
  <c r="E95" i="10"/>
  <c r="E33" i="10"/>
  <c r="E18" i="10"/>
  <c r="E55" i="10"/>
  <c r="D55" i="10"/>
  <c r="E73" i="10"/>
  <c r="D73" i="10"/>
  <c r="D33" i="10"/>
  <c r="E129" i="10" l="1"/>
  <c r="E123" i="10"/>
  <c r="E116" i="10"/>
  <c r="E112" i="10"/>
  <c r="E102" i="10"/>
  <c r="E63" i="10"/>
  <c r="D63" i="10"/>
  <c r="E58" i="10"/>
  <c r="E47" i="10"/>
  <c r="E22" i="10"/>
  <c r="D18" i="10"/>
  <c r="D17" i="10" s="1"/>
</calcChain>
</file>

<file path=xl/sharedStrings.xml><?xml version="1.0" encoding="utf-8"?>
<sst xmlns="http://schemas.openxmlformats.org/spreadsheetml/2006/main" count="252" uniqueCount="196">
  <si>
    <t>на оказание услуг по передаче электрической энергии</t>
  </si>
  <si>
    <t>№ п/п</t>
  </si>
  <si>
    <t>Показатель</t>
  </si>
  <si>
    <t>Ед. изм.</t>
  </si>
  <si>
    <t>I</t>
  </si>
  <si>
    <t>Х</t>
  </si>
  <si>
    <t>Необходимая валовая выручка</t>
  </si>
  <si>
    <t>тыс. руб.</t>
  </si>
  <si>
    <t>на содержание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</si>
  <si>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</si>
  <si>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</si>
  <si>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</si>
  <si>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</t>
  </si>
  <si>
    <t>1.1.1.3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</si>
  <si>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</si>
  <si>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</si>
  <si>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</si>
  <si>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</si>
  <si>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расшифр.)</t>
  </si>
  <si>
    <t>1.1.3.1</t>
  </si>
  <si>
    <t>в том числе прибыль на социальное развитие</t>
  </si>
  <si>
    <t>1.1.3.2</t>
  </si>
  <si>
    <t>1.1.3.3</t>
  </si>
  <si>
    <t>Оплата услуг ОАО «ФСК ЕЭС»</t>
  </si>
  <si>
    <t>Расходы на оплату технологического присоеди-</t>
  </si>
  <si>
    <t>нения к сетям смежной сетевой организации</t>
  </si>
  <si>
    <t>амортизация</t>
  </si>
  <si>
    <t>прибыль на капитальные вложения</t>
  </si>
  <si>
    <t>налог на прибыль</t>
  </si>
  <si>
    <t>ед.</t>
  </si>
  <si>
    <t>II</t>
  </si>
  <si>
    <t>Справочно: расходы на ремонт, всего</t>
  </si>
  <si>
    <t>III</t>
  </si>
  <si>
    <t>Необходимая валовая выручка на оплату</t>
  </si>
  <si>
    <t>Справочно:</t>
  </si>
  <si>
    <t>МВт·ч</t>
  </si>
  <si>
    <t>Объем технологических потерь</t>
  </si>
  <si>
    <t>1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</si>
  <si>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</si>
  <si>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</si>
  <si>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</si>
  <si>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</si>
  <si>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</si>
  <si>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</si>
  <si>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</si>
  <si>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</si>
  <si>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</si>
  <si>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</si>
  <si>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</si>
  <si>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</si>
  <si>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</si>
  <si>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</si>
  <si>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</si>
  <si>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</si>
  <si>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</si>
  <si>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</si>
  <si>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</si>
  <si>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</si>
  <si>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1. приборы</t>
  </si>
  <si>
    <t>факт</t>
  </si>
  <si>
    <t>1. почта (абон.ящика)</t>
  </si>
  <si>
    <t>аренда земли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</si>
  <si>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</si>
  <si>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</si>
  <si>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</si>
  <si>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</si>
  <si>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ИНН:</t>
  </si>
  <si>
    <t>КПП:</t>
  </si>
  <si>
    <t>Примечание</t>
  </si>
  <si>
    <t>план</t>
  </si>
  <si>
    <t>Структура затрат</t>
  </si>
  <si>
    <t>произ.необходимость</t>
  </si>
  <si>
    <t>в том числе на работы и услуги производст-</t>
  </si>
  <si>
    <t xml:space="preserve">всвязи с  уровнем з/пл.  </t>
  </si>
  <si>
    <t>по предприятию ниже</t>
  </si>
  <si>
    <t>показателя по отрасли</t>
  </si>
  <si>
    <t>(включая социальные выплаты)</t>
  </si>
  <si>
    <t>в том числе транспортные услуги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</si>
  <si>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</si>
  <si>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</si>
  <si>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</si>
  <si>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</si>
  <si>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Неподконтрольные расходы, включенные</t>
  </si>
  <si>
    <t>в НВВ, всего</t>
  </si>
  <si>
    <t>Теплоэнергия</t>
  </si>
  <si>
    <t>Плата за аренду имущества</t>
  </si>
  <si>
    <t>отчисления на социальные нужды</t>
  </si>
  <si>
    <t>с учетом соц. страх. от н.с. на производстве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</si>
  <si>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</si>
  <si>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</si>
  <si>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</si>
  <si>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налог на имущество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</si>
  <si>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</si>
  <si>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</si>
  <si>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</si>
  <si>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</si>
  <si>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Справочно: «Количество льготных</t>
  </si>
  <si>
    <t>технологических присоединений»</t>
  </si>
  <si>
    <t>1.2.13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</si>
  <si>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</si>
  <si>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</si>
  <si>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</si>
  <si>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</si>
  <si>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</si>
  <si>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</si>
  <si>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</si>
  <si>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</si>
  <si>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прочие неподконтрольные расходы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</si>
  <si>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</si>
  <si>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</si>
  <si>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</si>
  <si>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(пункт 1.1.1.2+пункт 1.1.2.1+пункт 1.1.3.1)</t>
  </si>
  <si>
    <t>технологического расхода (потерь)</t>
  </si>
  <si>
    <t>электроэнергии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</si>
  <si>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</si>
  <si>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</si>
  <si>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</si>
  <si>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</si>
  <si>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</si>
  <si>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</si>
  <si>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</si>
  <si>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</si>
  <si>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</si>
  <si>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</si>
  <si>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</si>
  <si>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</si>
  <si>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</si>
  <si>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</si>
  <si>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</si>
  <si>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уровне напряжения 110 кВ</t>
  </si>
  <si>
    <t>подстанций на уровне напряжения 10 кВ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</si>
  <si>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</si>
  <si>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</si>
  <si>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</si>
  <si>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</si>
  <si>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</si>
  <si>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</si>
  <si>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уровне напряжения</t>
  </si>
  <si>
    <t>110 кВ</t>
  </si>
  <si>
    <t>10 кВ</t>
  </si>
  <si>
    <t>0,4 кВ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</si>
  <si>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</si>
  <si>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</si>
  <si>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</si>
  <si>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</si>
  <si>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</si>
  <si>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</si>
  <si>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</si>
  <si>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</si>
  <si>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</si>
  <si>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</si>
  <si>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</si>
  <si>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уровне напряжения</t>
  </si>
  <si>
    <t>110 кВ     (двухцепная)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</si>
  <si>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</si>
  <si>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</si>
  <si>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</si>
  <si>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</si>
  <si>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</si>
  <si>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</si>
  <si>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</si>
  <si>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</si>
  <si>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</si>
  <si>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</si>
  <si>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</si>
  <si>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</si>
  <si>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</si>
  <si>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 xml:space="preserve">Наименование организации:   </t>
    </r>
    <r>
      <rPr>
        <u/>
        <sz val="11"/>
        <color indexed="8"/>
        <rFont val="Times New Roman"/>
        <family val="1"/>
        <charset val="204"/>
      </rPr>
      <t>ООО "КЭСК"</t>
    </r>
  </si>
  <si>
    <t>части, инструмент, топливо</t>
  </si>
  <si>
    <t>венного характера (в том числе услуги стор.орг)</t>
  </si>
  <si>
    <t>2. очистка охранной зоны ВЛ-10 кВ</t>
  </si>
  <si>
    <t>2. ремонт орг.техники</t>
  </si>
  <si>
    <t>5. обучение</t>
  </si>
  <si>
    <t>6. страхование  АСКО от клеща</t>
  </si>
  <si>
    <t>7. услуги связи</t>
  </si>
  <si>
    <t>в том числе другие прочие расходы</t>
  </si>
  <si>
    <t>1. страхование от несч.случаев</t>
  </si>
  <si>
    <t>газ (НОВАТЭК)</t>
  </si>
  <si>
    <t>транзит газа</t>
  </si>
  <si>
    <t>электрической энергии сетевыми организац.</t>
  </si>
  <si>
    <t>Долгосрочный период регулирования: 2021 - 2025 г.г.</t>
  </si>
  <si>
    <t>3. Обслуживание подстанций</t>
  </si>
  <si>
    <t>4. аренда транспорта</t>
  </si>
  <si>
    <t>3. цифровые системы (1С), программы</t>
  </si>
  <si>
    <t>4. ТБО</t>
  </si>
  <si>
    <t>8.нормальные условия труда (спецодежда)</t>
  </si>
  <si>
    <t>9. вневедомственная охрана</t>
  </si>
  <si>
    <t>(с расшифр.)  (РКО)</t>
  </si>
  <si>
    <t>1.1.1.2</t>
  </si>
  <si>
    <t>на ремонт</t>
  </si>
  <si>
    <t>10. эл.энергия хоз. н.</t>
  </si>
  <si>
    <t>1.2.10.1</t>
  </si>
  <si>
    <t>1.2.10.2</t>
  </si>
  <si>
    <t>прочие налоги</t>
  </si>
  <si>
    <t>воздействие на окр.среду</t>
  </si>
  <si>
    <t>1.2.11.1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</si>
</sst>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"/>
    <numFmt numFmtId="167" formatCode="#,##0.0000"/>
    <numFmt numFmtId="168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49" fontId="2" fillId="0" borderId="2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0" xfId="0" applyFont="1"/>
    <xf numFmtId="49" fontId="2" fillId="0" borderId="1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7" fillId="0" borderId="0" xfId="0" applyFont="1"/>
    <xf numFmtId="49" fontId="12" fillId="0" borderId="10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12" fillId="0" borderId="14" xfId="1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7" fillId="0" borderId="0" xfId="0" applyNumberFormat="1" applyFont="1"/>
    <xf numFmtId="2" fontId="7" fillId="0" borderId="0" xfId="0" applyNumberFormat="1" applyFont="1"/>
    <xf numFmtId="0" fontId="2" fillId="0" borderId="6" xfId="1" applyFont="1" applyBorder="1" applyAlignment="1">
      <alignment horizontal="center"/>
    </xf>
    <xf numFmtId="0" fontId="2" fillId="0" borderId="1" xfId="1" applyFont="1" applyBorder="1"/>
    <xf numFmtId="0" fontId="8" fillId="0" borderId="7" xfId="0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2" fillId="0" borderId="2" xfId="1" applyFont="1" applyBorder="1"/>
    <xf numFmtId="0" fontId="7" fillId="0" borderId="23" xfId="0" applyFont="1" applyBorder="1"/>
    <xf numFmtId="0" fontId="8" fillId="0" borderId="18" xfId="0" applyFont="1" applyBorder="1"/>
    <xf numFmtId="0" fontId="2" fillId="0" borderId="11" xfId="1" applyFont="1" applyBorder="1"/>
    <xf numFmtId="2" fontId="10" fillId="0" borderId="4" xfId="0" applyNumberFormat="1" applyFont="1" applyBorder="1"/>
    <xf numFmtId="2" fontId="10" fillId="0" borderId="8" xfId="0" applyNumberFormat="1" applyFont="1" applyBorder="1"/>
    <xf numFmtId="49" fontId="2" fillId="0" borderId="21" xfId="1" applyNumberFormat="1" applyFont="1" applyBorder="1" applyAlignment="1">
      <alignment horizontal="center" vertical="center"/>
    </xf>
    <xf numFmtId="0" fontId="2" fillId="0" borderId="13" xfId="1" applyFont="1" applyBorder="1"/>
    <xf numFmtId="2" fontId="11" fillId="0" borderId="13" xfId="0" applyNumberFormat="1" applyFont="1" applyBorder="1"/>
    <xf numFmtId="0" fontId="11" fillId="0" borderId="24" xfId="0" applyFont="1" applyBorder="1"/>
    <xf numFmtId="49" fontId="2" fillId="0" borderId="22" xfId="1" applyNumberFormat="1" applyFont="1" applyBorder="1" applyAlignment="1">
      <alignment horizontal="center" vertical="center"/>
    </xf>
    <xf numFmtId="0" fontId="2" fillId="0" borderId="15" xfId="1" applyFont="1" applyBorder="1"/>
    <xf numFmtId="2" fontId="10" fillId="0" borderId="15" xfId="0" applyNumberFormat="1" applyFont="1" applyBorder="1"/>
    <xf numFmtId="2" fontId="10" fillId="0" borderId="19" xfId="0" applyNumberFormat="1" applyFont="1" applyBorder="1"/>
    <xf numFmtId="49" fontId="2" fillId="0" borderId="25" xfId="1" applyNumberFormat="1" applyFont="1" applyBorder="1" applyAlignment="1">
      <alignment horizontal="center"/>
    </xf>
    <xf numFmtId="2" fontId="6" fillId="0" borderId="26" xfId="0" applyNumberFormat="1" applyFont="1" applyBorder="1"/>
    <xf numFmtId="2" fontId="13" fillId="0" borderId="27" xfId="0" applyNumberFormat="1" applyFont="1" applyBorder="1"/>
    <xf numFmtId="2" fontId="6" fillId="0" borderId="4" xfId="0" applyNumberFormat="1" applyFont="1" applyBorder="1"/>
    <xf numFmtId="2" fontId="8" fillId="0" borderId="8" xfId="0" applyNumberFormat="1" applyFont="1" applyBorder="1"/>
    <xf numFmtId="2" fontId="13" fillId="0" borderId="6" xfId="0" applyNumberFormat="1" applyFont="1" applyBorder="1"/>
    <xf numFmtId="49" fontId="14" fillId="0" borderId="5" xfId="1" applyNumberFormat="1" applyFont="1" applyBorder="1" applyAlignment="1">
      <alignment horizontal="center" vertical="center"/>
    </xf>
    <xf numFmtId="0" fontId="2" fillId="0" borderId="7" xfId="1" applyFont="1" applyBorder="1"/>
    <xf numFmtId="2" fontId="6" fillId="0" borderId="7" xfId="0" applyNumberFormat="1" applyFont="1" applyBorder="1"/>
    <xf numFmtId="49" fontId="14" fillId="0" borderId="3" xfId="1" applyNumberFormat="1" applyFont="1" applyBorder="1" applyAlignment="1">
      <alignment horizontal="center"/>
    </xf>
    <xf numFmtId="49" fontId="14" fillId="0" borderId="6" xfId="1" applyNumberFormat="1" applyFont="1" applyBorder="1" applyAlignment="1">
      <alignment horizontal="left" vertical="center"/>
    </xf>
    <xf numFmtId="0" fontId="2" fillId="0" borderId="4" xfId="1" applyFont="1" applyBorder="1"/>
    <xf numFmtId="49" fontId="14" fillId="0" borderId="8" xfId="1" applyNumberFormat="1" applyFont="1" applyBorder="1" applyAlignment="1">
      <alignment horizontal="center" vertical="center"/>
    </xf>
    <xf numFmtId="0" fontId="2" fillId="0" borderId="6" xfId="1" applyFont="1" applyBorder="1"/>
    <xf numFmtId="0" fontId="2" fillId="0" borderId="17" xfId="1" applyFont="1" applyBorder="1" applyAlignment="1">
      <alignment horizontal="center"/>
    </xf>
    <xf numFmtId="49" fontId="14" fillId="0" borderId="6" xfId="1" applyNumberFormat="1" applyFont="1" applyBorder="1" applyAlignment="1">
      <alignment horizontal="left"/>
    </xf>
    <xf numFmtId="0" fontId="2" fillId="0" borderId="8" xfId="1" applyFont="1" applyBorder="1"/>
    <xf numFmtId="0" fontId="2" fillId="0" borderId="0" xfId="1" applyFont="1" applyAlignment="1">
      <alignment horizontal="center"/>
    </xf>
    <xf numFmtId="49" fontId="14" fillId="0" borderId="8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17" xfId="1" applyFont="1" applyBorder="1"/>
    <xf numFmtId="0" fontId="2" fillId="0" borderId="6" xfId="1" applyFont="1" applyBorder="1" applyAlignment="1">
      <alignment horizontal="center" vertical="center"/>
    </xf>
    <xf numFmtId="2" fontId="6" fillId="0" borderId="0" xfId="0" applyNumberFormat="1" applyFont="1"/>
    <xf numFmtId="2" fontId="8" fillId="0" borderId="6" xfId="0" applyNumberFormat="1" applyFont="1" applyBorder="1"/>
    <xf numFmtId="49" fontId="2" fillId="0" borderId="28" xfId="1" applyNumberFormat="1" applyFont="1" applyBorder="1" applyAlignment="1">
      <alignment horizontal="left" vertical="center"/>
    </xf>
    <xf numFmtId="49" fontId="2" fillId="0" borderId="8" xfId="1" applyNumberFormat="1" applyFont="1" applyBorder="1" applyAlignment="1">
      <alignment horizontal="center" vertical="center"/>
    </xf>
    <xf numFmtId="0" fontId="2" fillId="0" borderId="0" xfId="1" applyFont="1"/>
    <xf numFmtId="0" fontId="2" fillId="0" borderId="8" xfId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left" vertical="center"/>
    </xf>
    <xf numFmtId="2" fontId="8" fillId="0" borderId="4" xfId="0" applyNumberFormat="1" applyFont="1" applyBorder="1"/>
    <xf numFmtId="49" fontId="2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2" fontId="8" fillId="0" borderId="5" xfId="0" applyNumberFormat="1" applyFont="1" applyBorder="1"/>
    <xf numFmtId="49" fontId="2" fillId="0" borderId="29" xfId="1" applyNumberFormat="1" applyFont="1" applyBorder="1" applyAlignment="1">
      <alignment horizontal="left" vertical="center"/>
    </xf>
    <xf numFmtId="2" fontId="8" fillId="0" borderId="2" xfId="0" applyNumberFormat="1" applyFont="1" applyBorder="1"/>
    <xf numFmtId="2" fontId="8" fillId="0" borderId="1" xfId="0" applyNumberFormat="1" applyFont="1" applyBorder="1"/>
    <xf numFmtId="0" fontId="8" fillId="0" borderId="8" xfId="0" applyFont="1" applyBorder="1"/>
    <xf numFmtId="2" fontId="6" fillId="0" borderId="2" xfId="0" applyNumberFormat="1" applyFont="1" applyBorder="1"/>
    <xf numFmtId="2" fontId="6" fillId="0" borderId="13" xfId="0" applyNumberFormat="1" applyFont="1" applyBorder="1"/>
    <xf numFmtId="0" fontId="8" fillId="0" borderId="24" xfId="0" applyFont="1" applyBorder="1"/>
    <xf numFmtId="2" fontId="9" fillId="0" borderId="8" xfId="0" applyNumberFormat="1" applyFont="1" applyBorder="1"/>
    <xf numFmtId="2" fontId="8" fillId="0" borderId="27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6" fillId="0" borderId="1" xfId="0" applyNumberFormat="1" applyFont="1" applyBorder="1"/>
    <xf numFmtId="0" fontId="8" fillId="0" borderId="5" xfId="0" applyFont="1" applyBorder="1"/>
    <xf numFmtId="0" fontId="2" fillId="0" borderId="8" xfId="1" applyFont="1" applyBorder="1" applyAlignment="1">
      <alignment horizontal="center"/>
    </xf>
    <xf numFmtId="49" fontId="14" fillId="0" borderId="3" xfId="1" applyNumberFormat="1" applyFont="1" applyBorder="1" applyAlignment="1">
      <alignment horizontal="center" wrapText="1"/>
    </xf>
    <xf numFmtId="49" fontId="14" fillId="0" borderId="6" xfId="1" applyNumberFormat="1" applyFont="1" applyBorder="1" applyAlignment="1">
      <alignment horizontal="center" wrapText="1"/>
    </xf>
    <xf numFmtId="49" fontId="2" fillId="0" borderId="24" xfId="1" applyNumberFormat="1" applyFont="1" applyBorder="1" applyAlignment="1">
      <alignment horizontal="center" vertical="center"/>
    </xf>
    <xf numFmtId="0" fontId="8" fillId="0" borderId="4" xfId="0" applyFont="1" applyBorder="1"/>
    <xf numFmtId="0" fontId="0" fillId="0" borderId="8" xfId="0" applyBorder="1"/>
    <xf numFmtId="49" fontId="2" fillId="0" borderId="16" xfId="1" applyNumberFormat="1" applyFont="1" applyBorder="1" applyAlignment="1">
      <alignment horizontal="center" vertical="center"/>
    </xf>
    <xf numFmtId="0" fontId="8" fillId="0" borderId="13" xfId="0" applyFont="1" applyBorder="1"/>
    <xf numFmtId="2" fontId="0" fillId="0" borderId="24" xfId="0" applyNumberFormat="1" applyBorder="1"/>
    <xf numFmtId="0" fontId="0" fillId="0" borderId="24" xfId="0" applyBorder="1"/>
    <xf numFmtId="2" fontId="0" fillId="0" borderId="6" xfId="0" applyNumberFormat="1" applyBorder="1"/>
    <xf numFmtId="4" fontId="0" fillId="0" borderId="8" xfId="0" applyNumberFormat="1" applyBorder="1"/>
    <xf numFmtId="0" fontId="8" fillId="0" borderId="1" xfId="0" applyFont="1" applyBorder="1"/>
    <xf numFmtId="0" fontId="0" fillId="0" borderId="5" xfId="0" applyBorder="1"/>
    <xf numFmtId="0" fontId="8" fillId="0" borderId="2" xfId="0" applyFont="1" applyBorder="1"/>
    <xf numFmtId="0" fontId="0" fillId="0" borderId="6" xfId="0" applyBorder="1"/>
    <xf numFmtId="0" fontId="8" fillId="0" borderId="0" xfId="0" applyFont="1"/>
    <xf numFmtId="0" fontId="7" fillId="0" borderId="1" xfId="0" applyFont="1" applyBorder="1"/>
    <xf numFmtId="2" fontId="6" fillId="0" borderId="3" xfId="0" applyNumberFormat="1" applyFont="1" applyBorder="1"/>
    <xf numFmtId="2" fontId="8" fillId="0" borderId="13" xfId="0" applyNumberFormat="1" applyFont="1" applyBorder="1"/>
    <xf numFmtId="2" fontId="8" fillId="2" borderId="4" xfId="0" applyNumberFormat="1" applyFont="1" applyFill="1" applyBorder="1"/>
    <xf numFmtId="0" fontId="8" fillId="0" borderId="29" xfId="0" applyFont="1" applyBorder="1"/>
    <xf numFmtId="165" fontId="8" fillId="0" borderId="6" xfId="0" applyNumberFormat="1" applyFont="1" applyBorder="1"/>
    <xf numFmtId="165" fontId="8" fillId="0" borderId="2" xfId="0" applyNumberFormat="1" applyFont="1" applyBorder="1"/>
    <xf numFmtId="168" fontId="8" fillId="0" borderId="6" xfId="0" applyNumberFormat="1" applyFont="1" applyBorder="1"/>
    <xf numFmtId="167" fontId="8" fillId="0" borderId="28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6" fillId="2" borderId="3" xfId="0" applyNumberFormat="1" applyFont="1" applyFill="1" applyBorder="1" applyAlignment="1">
      <alignment horizontal="right"/>
    </xf>
    <xf numFmtId="2" fontId="6" fillId="2" borderId="6" xfId="0" applyNumberFormat="1" applyFont="1" applyFill="1" applyBorder="1" applyAlignment="1">
      <alignment horizontal="right"/>
    </xf>
    <xf numFmtId="2" fontId="13" fillId="0" borderId="8" xfId="0" applyNumberFormat="1" applyFont="1" applyBorder="1"/>
    <xf numFmtId="166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27" xfId="0" applyNumberFormat="1" applyFont="1" applyBorder="1"/>
    <xf numFmtId="2" fontId="6" fillId="0" borderId="8" xfId="0" applyNumberFormat="1" applyFont="1" applyBorder="1"/>
    <xf numFmtId="2" fontId="6" fillId="0" borderId="6" xfId="0" applyNumberFormat="1" applyFont="1" applyBorder="1"/>
    <xf numFmtId="2" fontId="6" fillId="2" borderId="3" xfId="0" applyNumberFormat="1" applyFont="1" applyFill="1" applyBorder="1"/>
    <xf numFmtId="2" fontId="6" fillId="0" borderId="5" xfId="0" applyNumberFormat="1" applyFont="1" applyBorder="1"/>
    <xf numFmtId="0" fontId="6" fillId="0" borderId="2" xfId="0" applyFont="1" applyBorder="1"/>
    <xf numFmtId="0" fontId="11" fillId="0" borderId="4" xfId="0" applyFont="1" applyBorder="1"/>
    <xf numFmtId="2" fontId="6" fillId="0" borderId="8" xfId="0" applyNumberFormat="1" applyFont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0" fontId="6" fillId="0" borderId="8" xfId="0" applyFont="1" applyBorder="1"/>
    <xf numFmtId="2" fontId="6" fillId="0" borderId="6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E00E-931C-4F06-8686-8231CAB4BE30}">
  <dimension ref="A1:H148"/>
  <sheetViews>
    <sheetView tabSelected="1" zoomScaleNormal="100" workbookViewId="0">
      <selection activeCell="E15" sqref="E15"/>
    </sheetView>
  </sheetViews>
  <sheetFormatPr defaultRowHeight="15" x14ac:dyDescent="0.25"/>
  <cols>
    <col min="1" max="1" width="10.7109375" customWidth="1"/>
    <col min="2" max="2" width="39.42578125" customWidth="1"/>
    <col min="4" max="4" width="11.28515625" customWidth="1"/>
    <col min="5" max="5" width="10.85546875" customWidth="1"/>
    <col min="6" max="6" width="19.5703125" customWidth="1"/>
  </cols>
  <sheetData>
    <row r="1" spans="1:6" ht="16.5" x14ac:dyDescent="0.25">
      <c r="A1" s="126" t="s">
        <v>62</v>
      </c>
      <c r="B1" s="126"/>
      <c r="C1" s="126"/>
      <c r="D1" s="126"/>
      <c r="E1" s="20"/>
    </row>
    <row r="2" spans="1:6" ht="16.5" x14ac:dyDescent="0.25">
      <c r="A2" s="126" t="s">
        <v>0</v>
      </c>
      <c r="B2" s="126"/>
      <c r="C2" s="126"/>
      <c r="D2" s="126"/>
      <c r="E2" s="20"/>
    </row>
    <row r="3" spans="1:6" ht="16.5" x14ac:dyDescent="0.25">
      <c r="A3" s="126" t="s">
        <v>63</v>
      </c>
      <c r="B3" s="126"/>
      <c r="C3" s="126"/>
      <c r="D3" s="126"/>
      <c r="E3" s="20"/>
    </row>
    <row r="4" spans="1:6" ht="16.5" x14ac:dyDescent="0.25">
      <c r="A4" s="126" t="s">
        <v>64</v>
      </c>
      <c r="B4" s="126"/>
      <c r="C4" s="126"/>
      <c r="D4" s="126"/>
      <c r="E4" s="20"/>
    </row>
    <row r="5" spans="1:6" ht="16.5" x14ac:dyDescent="0.25">
      <c r="A5" s="126" t="s">
        <v>65</v>
      </c>
      <c r="B5" s="126"/>
      <c r="C5" s="126"/>
      <c r="D5" s="20"/>
      <c r="E5" s="20"/>
    </row>
    <row r="6" spans="1:6" x14ac:dyDescent="0.25">
      <c r="A6" s="27"/>
      <c r="B6" s="12"/>
      <c r="C6" s="26"/>
      <c r="D6" s="20"/>
      <c r="E6" s="20"/>
    </row>
    <row r="7" spans="1:6" x14ac:dyDescent="0.25">
      <c r="A7" s="12" t="s">
        <v>167</v>
      </c>
      <c r="B7" s="12"/>
      <c r="D7" s="20"/>
      <c r="E7" s="20"/>
    </row>
    <row r="8" spans="1:6" x14ac:dyDescent="0.25">
      <c r="A8" s="12" t="s">
        <v>66</v>
      </c>
      <c r="B8" s="27">
        <v>7409007833</v>
      </c>
      <c r="C8" s="26"/>
      <c r="D8" s="20"/>
      <c r="E8" s="20"/>
    </row>
    <row r="9" spans="1:6" x14ac:dyDescent="0.25">
      <c r="A9" s="12" t="s">
        <v>67</v>
      </c>
      <c r="B9" s="27">
        <v>745901001</v>
      </c>
      <c r="C9" s="26"/>
      <c r="D9" s="20"/>
      <c r="E9" s="20"/>
    </row>
    <row r="10" spans="1:6" x14ac:dyDescent="0.25">
      <c r="A10" s="28" t="s">
        <v>180</v>
      </c>
      <c r="B10" s="27"/>
      <c r="C10" s="26"/>
      <c r="D10" s="20"/>
      <c r="E10" s="29"/>
    </row>
    <row r="11" spans="1:6" x14ac:dyDescent="0.25">
      <c r="A11" s="27"/>
      <c r="B11" s="12"/>
      <c r="C11" s="26"/>
      <c r="D11" s="30"/>
      <c r="E11" s="29"/>
    </row>
    <row r="12" spans="1:6" x14ac:dyDescent="0.25">
      <c r="A12" s="7" t="s">
        <v>1</v>
      </c>
      <c r="B12" s="7" t="s">
        <v>2</v>
      </c>
      <c r="C12" s="7" t="s">
        <v>3</v>
      </c>
      <c r="D12" s="124">
        <v>2022</v>
      </c>
      <c r="E12" s="125"/>
      <c r="F12" s="31" t="s">
        <v>68</v>
      </c>
    </row>
    <row r="13" spans="1:6" x14ac:dyDescent="0.25">
      <c r="A13" s="9"/>
      <c r="B13" s="32"/>
      <c r="C13" s="9"/>
      <c r="D13" s="33" t="s">
        <v>69</v>
      </c>
      <c r="E13" s="34" t="s">
        <v>59</v>
      </c>
      <c r="F13" s="35"/>
    </row>
    <row r="14" spans="1:6" ht="15.75" thickBot="1" x14ac:dyDescent="0.3">
      <c r="A14" s="36" t="s">
        <v>4</v>
      </c>
      <c r="B14" s="37" t="s">
        <v>70</v>
      </c>
      <c r="C14" s="7" t="s">
        <v>5</v>
      </c>
      <c r="D14" s="38"/>
      <c r="E14" s="39"/>
      <c r="F14" s="19" t="s">
        <v>5</v>
      </c>
    </row>
    <row r="15" spans="1:6" x14ac:dyDescent="0.25">
      <c r="A15" s="14" t="s">
        <v>37</v>
      </c>
      <c r="B15" s="40" t="s">
        <v>6</v>
      </c>
      <c r="C15" s="15" t="s">
        <v>7</v>
      </c>
      <c r="D15" s="41">
        <f>D17+D55+D93+0.01</f>
        <v>9943.2479999999996</v>
      </c>
      <c r="E15" s="42">
        <f>E17+E55+E93</f>
        <v>13942.08879</v>
      </c>
      <c r="F15" s="43"/>
    </row>
    <row r="16" spans="1:6" ht="15.75" thickBot="1" x14ac:dyDescent="0.3">
      <c r="A16" s="16"/>
      <c r="B16" s="44" t="s">
        <v>8</v>
      </c>
      <c r="C16" s="17"/>
      <c r="D16" s="45"/>
      <c r="E16" s="46"/>
      <c r="F16" s="47"/>
    </row>
    <row r="17" spans="1:7" ht="15.75" thickBot="1" x14ac:dyDescent="0.3">
      <c r="A17" s="24" t="s">
        <v>38</v>
      </c>
      <c r="B17" s="48" t="s">
        <v>9</v>
      </c>
      <c r="C17" s="18" t="s">
        <v>7</v>
      </c>
      <c r="D17" s="49">
        <f>D18+D29+D33+D51+D53</f>
        <v>7810.9979999999996</v>
      </c>
      <c r="E17" s="50">
        <f>E18+E29+E33+E51+E53</f>
        <v>11202.75448</v>
      </c>
      <c r="F17" s="51"/>
      <c r="G17" s="25"/>
    </row>
    <row r="18" spans="1:7" x14ac:dyDescent="0.25">
      <c r="A18" s="13" t="s">
        <v>39</v>
      </c>
      <c r="B18" s="32" t="s">
        <v>10</v>
      </c>
      <c r="C18" s="9" t="s">
        <v>7</v>
      </c>
      <c r="D18" s="52">
        <f>D19+D22</f>
        <v>1788.78</v>
      </c>
      <c r="E18" s="138">
        <f>E19+E22</f>
        <v>3303.3366999999998</v>
      </c>
      <c r="F18" s="53" t="s">
        <v>71</v>
      </c>
    </row>
    <row r="19" spans="1:7" x14ac:dyDescent="0.25">
      <c r="A19" s="1" t="s">
        <v>11</v>
      </c>
      <c r="B19" s="37" t="s">
        <v>12</v>
      </c>
      <c r="C19" s="3" t="s">
        <v>7</v>
      </c>
      <c r="D19" s="54">
        <v>806.4</v>
      </c>
      <c r="E19" s="139">
        <v>1188.43</v>
      </c>
      <c r="F19" s="56" t="s">
        <v>71</v>
      </c>
    </row>
    <row r="20" spans="1:7" x14ac:dyDescent="0.25">
      <c r="A20" s="8"/>
      <c r="B20" s="62" t="s">
        <v>168</v>
      </c>
      <c r="C20" s="6"/>
      <c r="D20" s="54"/>
      <c r="E20" s="139"/>
      <c r="F20" s="129"/>
    </row>
    <row r="21" spans="1:7" x14ac:dyDescent="0.25">
      <c r="A21" s="8" t="s">
        <v>188</v>
      </c>
      <c r="B21" s="62" t="s">
        <v>189</v>
      </c>
      <c r="C21" s="3" t="s">
        <v>7</v>
      </c>
      <c r="D21" s="54"/>
      <c r="E21" s="139"/>
      <c r="F21" s="63"/>
    </row>
    <row r="22" spans="1:7" x14ac:dyDescent="0.25">
      <c r="A22" s="1" t="s">
        <v>13</v>
      </c>
      <c r="B22" s="37" t="s">
        <v>72</v>
      </c>
      <c r="C22" s="3" t="s">
        <v>7</v>
      </c>
      <c r="D22" s="90">
        <v>982.38</v>
      </c>
      <c r="E22" s="140">
        <f>E24+E25+E27+E26</f>
        <v>2114.9067</v>
      </c>
      <c r="F22" s="61"/>
    </row>
    <row r="23" spans="1:7" x14ac:dyDescent="0.25">
      <c r="A23" s="8"/>
      <c r="B23" s="62" t="s">
        <v>169</v>
      </c>
      <c r="C23" s="6"/>
      <c r="D23" s="54"/>
      <c r="E23" s="139"/>
      <c r="F23" s="63"/>
    </row>
    <row r="24" spans="1:7" x14ac:dyDescent="0.25">
      <c r="A24" s="8"/>
      <c r="B24" s="62" t="s">
        <v>58</v>
      </c>
      <c r="C24" s="6"/>
      <c r="D24" s="54"/>
      <c r="E24" s="141">
        <v>54.3127</v>
      </c>
      <c r="F24" s="63"/>
    </row>
    <row r="25" spans="1:7" x14ac:dyDescent="0.25">
      <c r="A25" s="8"/>
      <c r="B25" s="62" t="s">
        <v>170</v>
      </c>
      <c r="C25" s="6"/>
      <c r="D25" s="54"/>
      <c r="E25" s="139">
        <v>0</v>
      </c>
      <c r="F25" s="63"/>
    </row>
    <row r="26" spans="1:7" x14ac:dyDescent="0.25">
      <c r="A26" s="8"/>
      <c r="B26" s="62" t="s">
        <v>181</v>
      </c>
      <c r="C26" s="6"/>
      <c r="D26" s="54"/>
      <c r="E26" s="141">
        <v>1179.07</v>
      </c>
      <c r="F26" s="63"/>
    </row>
    <row r="27" spans="1:7" x14ac:dyDescent="0.25">
      <c r="A27" s="2"/>
      <c r="B27" s="32" t="s">
        <v>182</v>
      </c>
      <c r="C27" s="4"/>
      <c r="D27" s="96"/>
      <c r="E27" s="141">
        <v>881.524</v>
      </c>
      <c r="F27" s="57"/>
    </row>
    <row r="28" spans="1:7" x14ac:dyDescent="0.25">
      <c r="A28" s="10" t="s">
        <v>14</v>
      </c>
      <c r="B28" s="58" t="s">
        <v>15</v>
      </c>
      <c r="C28" s="11" t="s">
        <v>7</v>
      </c>
      <c r="D28" s="59">
        <v>0</v>
      </c>
      <c r="E28" s="141">
        <v>1179.07</v>
      </c>
      <c r="F28" s="60"/>
    </row>
    <row r="29" spans="1:7" x14ac:dyDescent="0.25">
      <c r="A29" s="19" t="s">
        <v>40</v>
      </c>
      <c r="B29" s="64" t="s">
        <v>16</v>
      </c>
      <c r="C29" s="65" t="s">
        <v>7</v>
      </c>
      <c r="D29" s="54">
        <v>5525.74</v>
      </c>
      <c r="E29" s="139">
        <v>7409.5453900000002</v>
      </c>
      <c r="F29" s="66" t="s">
        <v>73</v>
      </c>
    </row>
    <row r="30" spans="1:7" x14ac:dyDescent="0.25">
      <c r="A30" s="22"/>
      <c r="B30" s="67"/>
      <c r="C30" s="68"/>
      <c r="D30" s="54"/>
      <c r="E30" s="139"/>
      <c r="F30" s="69" t="s">
        <v>74</v>
      </c>
    </row>
    <row r="31" spans="1:7" x14ac:dyDescent="0.25">
      <c r="A31" s="22"/>
      <c r="B31" s="67"/>
      <c r="C31" s="68"/>
      <c r="D31" s="54"/>
      <c r="E31" s="139"/>
      <c r="F31" s="69" t="s">
        <v>75</v>
      </c>
    </row>
    <row r="32" spans="1:7" x14ac:dyDescent="0.25">
      <c r="A32" s="5" t="s">
        <v>17</v>
      </c>
      <c r="B32" s="70" t="s">
        <v>15</v>
      </c>
      <c r="C32" s="71" t="s">
        <v>7</v>
      </c>
      <c r="D32" s="59">
        <v>0</v>
      </c>
      <c r="E32" s="116">
        <v>0</v>
      </c>
      <c r="F32" s="5"/>
    </row>
    <row r="33" spans="1:6" x14ac:dyDescent="0.25">
      <c r="A33" s="72" t="s">
        <v>41</v>
      </c>
      <c r="B33" s="73" t="s">
        <v>18</v>
      </c>
      <c r="C33" s="74" t="s">
        <v>7</v>
      </c>
      <c r="D33" s="75">
        <f>D38+D40+D41+D42+D43+D46+D47</f>
        <v>496.47800000000001</v>
      </c>
      <c r="E33" s="140">
        <f>E34+E35+E36+E37+E38+E39+E40+E43+E46+E47+E41+E42</f>
        <v>489.87239</v>
      </c>
      <c r="F33" s="77"/>
    </row>
    <row r="34" spans="1:6" x14ac:dyDescent="0.25">
      <c r="A34" s="78"/>
      <c r="B34" s="62" t="s">
        <v>60</v>
      </c>
      <c r="C34" s="80"/>
      <c r="D34" s="75"/>
      <c r="E34" s="141">
        <v>4.2480000000000002</v>
      </c>
      <c r="F34" s="81"/>
    </row>
    <row r="35" spans="1:6" x14ac:dyDescent="0.25">
      <c r="A35" s="78"/>
      <c r="B35" s="62" t="s">
        <v>171</v>
      </c>
      <c r="C35" s="6"/>
      <c r="D35" s="54"/>
      <c r="E35" s="141">
        <v>27.91</v>
      </c>
      <c r="F35" s="81"/>
    </row>
    <row r="36" spans="1:6" x14ac:dyDescent="0.25">
      <c r="A36" s="78"/>
      <c r="B36" s="62" t="s">
        <v>183</v>
      </c>
      <c r="C36" s="80"/>
      <c r="D36" s="75"/>
      <c r="E36" s="141">
        <v>37.57884</v>
      </c>
      <c r="F36" s="81"/>
    </row>
    <row r="37" spans="1:6" x14ac:dyDescent="0.25">
      <c r="A37" s="78"/>
      <c r="B37" s="62" t="s">
        <v>184</v>
      </c>
      <c r="C37" s="80"/>
      <c r="D37" s="75"/>
      <c r="E37" s="139">
        <v>5.8841599999999996</v>
      </c>
      <c r="F37" s="81"/>
    </row>
    <row r="38" spans="1:6" x14ac:dyDescent="0.25">
      <c r="A38" s="78"/>
      <c r="B38" s="62" t="s">
        <v>172</v>
      </c>
      <c r="C38" s="80"/>
      <c r="D38" s="75">
        <v>27.54</v>
      </c>
      <c r="E38" s="127">
        <v>30.3</v>
      </c>
      <c r="F38" s="81"/>
    </row>
    <row r="39" spans="1:6" x14ac:dyDescent="0.25">
      <c r="A39" s="78"/>
      <c r="B39" s="62" t="s">
        <v>173</v>
      </c>
      <c r="C39" s="80"/>
      <c r="D39" s="75"/>
      <c r="E39" s="141">
        <v>4.45</v>
      </c>
      <c r="F39" s="81"/>
    </row>
    <row r="40" spans="1:6" x14ac:dyDescent="0.25">
      <c r="A40" s="78"/>
      <c r="B40" s="62" t="s">
        <v>174</v>
      </c>
      <c r="C40" s="80"/>
      <c r="D40" s="75">
        <v>14.884</v>
      </c>
      <c r="E40" s="139">
        <v>11.03539</v>
      </c>
      <c r="F40" s="81"/>
    </row>
    <row r="41" spans="1:6" x14ac:dyDescent="0.25">
      <c r="A41" s="78"/>
      <c r="B41" s="62" t="s">
        <v>185</v>
      </c>
      <c r="C41" s="80"/>
      <c r="D41" s="75">
        <v>29.05</v>
      </c>
      <c r="E41" s="139">
        <v>44.382359999999998</v>
      </c>
      <c r="F41" s="81"/>
    </row>
    <row r="42" spans="1:6" x14ac:dyDescent="0.25">
      <c r="A42" s="78"/>
      <c r="B42" s="62" t="s">
        <v>186</v>
      </c>
      <c r="C42" s="80"/>
      <c r="D42" s="75">
        <v>250.904</v>
      </c>
      <c r="E42" s="139">
        <v>198.92</v>
      </c>
      <c r="F42" s="81"/>
    </row>
    <row r="43" spans="1:6" x14ac:dyDescent="0.25">
      <c r="A43" s="83"/>
      <c r="B43" s="62" t="s">
        <v>190</v>
      </c>
      <c r="C43" s="84"/>
      <c r="D43" s="75">
        <v>52.11</v>
      </c>
      <c r="E43" s="142">
        <v>113.16364</v>
      </c>
      <c r="F43" s="86"/>
    </row>
    <row r="44" spans="1:6" x14ac:dyDescent="0.25">
      <c r="A44" s="1" t="s">
        <v>19</v>
      </c>
      <c r="B44" s="37" t="s">
        <v>20</v>
      </c>
      <c r="C44" s="3" t="s">
        <v>7</v>
      </c>
      <c r="D44" s="87"/>
      <c r="E44" s="76"/>
      <c r="F44" s="72"/>
    </row>
    <row r="45" spans="1:6" x14ac:dyDescent="0.25">
      <c r="A45" s="2"/>
      <c r="B45" s="32" t="s">
        <v>76</v>
      </c>
      <c r="C45" s="4"/>
      <c r="D45" s="88"/>
      <c r="E45" s="85"/>
      <c r="F45" s="83"/>
    </row>
    <row r="46" spans="1:6" x14ac:dyDescent="0.25">
      <c r="A46" s="10" t="s">
        <v>21</v>
      </c>
      <c r="B46" s="58" t="s">
        <v>77</v>
      </c>
      <c r="C46" s="11" t="s">
        <v>7</v>
      </c>
      <c r="D46" s="54">
        <v>40.85</v>
      </c>
      <c r="E46" s="139">
        <v>0</v>
      </c>
      <c r="F46" s="5"/>
    </row>
    <row r="47" spans="1:6" x14ac:dyDescent="0.25">
      <c r="A47" s="72" t="s">
        <v>22</v>
      </c>
      <c r="B47" s="73" t="s">
        <v>175</v>
      </c>
      <c r="C47" s="74" t="s">
        <v>7</v>
      </c>
      <c r="D47" s="143">
        <v>81.14</v>
      </c>
      <c r="E47" s="140">
        <f>E48+E49</f>
        <v>12</v>
      </c>
      <c r="F47" s="72"/>
    </row>
    <row r="48" spans="1:6" x14ac:dyDescent="0.25">
      <c r="A48" s="78"/>
      <c r="B48" s="79" t="s">
        <v>176</v>
      </c>
      <c r="C48" s="80"/>
      <c r="D48" s="144"/>
      <c r="E48" s="139">
        <v>12</v>
      </c>
      <c r="F48" s="78"/>
    </row>
    <row r="49" spans="1:8" x14ac:dyDescent="0.25">
      <c r="A49" s="83"/>
      <c r="B49" s="79"/>
      <c r="C49" s="84"/>
      <c r="D49" s="115"/>
      <c r="E49" s="85"/>
      <c r="F49" s="83"/>
    </row>
    <row r="50" spans="1:8" x14ac:dyDescent="0.25">
      <c r="A50" s="8" t="s">
        <v>42</v>
      </c>
      <c r="B50" s="37" t="s">
        <v>78</v>
      </c>
      <c r="C50" s="3" t="s">
        <v>7</v>
      </c>
      <c r="D50" s="82"/>
      <c r="E50" s="89"/>
      <c r="F50" s="72"/>
    </row>
    <row r="51" spans="1:8" x14ac:dyDescent="0.25">
      <c r="A51" s="8"/>
      <c r="B51" s="62" t="s">
        <v>79</v>
      </c>
      <c r="C51" s="6"/>
      <c r="D51" s="54">
        <v>0</v>
      </c>
      <c r="E51" s="55">
        <v>0</v>
      </c>
      <c r="F51" s="78"/>
    </row>
    <row r="52" spans="1:8" x14ac:dyDescent="0.25">
      <c r="A52" s="2"/>
      <c r="B52" s="32" t="s">
        <v>80</v>
      </c>
      <c r="C52" s="4"/>
      <c r="D52" s="54"/>
      <c r="E52" s="55"/>
      <c r="F52" s="83"/>
    </row>
    <row r="53" spans="1:8" x14ac:dyDescent="0.25">
      <c r="A53" s="1" t="s">
        <v>43</v>
      </c>
      <c r="B53" s="37" t="s">
        <v>81</v>
      </c>
      <c r="C53" s="3" t="s">
        <v>7</v>
      </c>
      <c r="D53" s="90">
        <v>0</v>
      </c>
      <c r="E53" s="76">
        <v>0</v>
      </c>
      <c r="F53" s="72"/>
    </row>
    <row r="54" spans="1:8" ht="15.75" thickBot="1" x14ac:dyDescent="0.3">
      <c r="A54" s="8"/>
      <c r="B54" s="62" t="s">
        <v>80</v>
      </c>
      <c r="C54" s="6"/>
      <c r="D54" s="91"/>
      <c r="E54" s="92"/>
      <c r="F54" s="78"/>
    </row>
    <row r="55" spans="1:8" x14ac:dyDescent="0.25">
      <c r="A55" s="21" t="s">
        <v>44</v>
      </c>
      <c r="B55" s="40" t="s">
        <v>82</v>
      </c>
      <c r="C55" s="15" t="s">
        <v>7</v>
      </c>
      <c r="D55" s="41">
        <f>D58+D63+D66+D70+D73+D90+D91+D78</f>
        <v>2578.23</v>
      </c>
      <c r="E55" s="93">
        <f>E58+E63+E66+E70+E73+E78+E90</f>
        <v>2739.3343100000002</v>
      </c>
      <c r="F55" s="43"/>
      <c r="H55" s="25"/>
    </row>
    <row r="56" spans="1:8" ht="15.75" thickBot="1" x14ac:dyDescent="0.3">
      <c r="A56" s="16"/>
      <c r="B56" s="44" t="s">
        <v>83</v>
      </c>
      <c r="C56" s="17"/>
      <c r="D56" s="91"/>
      <c r="E56" s="92"/>
      <c r="F56" s="47"/>
    </row>
    <row r="57" spans="1:8" x14ac:dyDescent="0.25">
      <c r="A57" s="13" t="s">
        <v>45</v>
      </c>
      <c r="B57" s="32" t="s">
        <v>23</v>
      </c>
      <c r="C57" s="9" t="s">
        <v>7</v>
      </c>
      <c r="D57" s="52">
        <v>0</v>
      </c>
      <c r="E57" s="94">
        <v>0</v>
      </c>
      <c r="F57" s="23"/>
    </row>
    <row r="58" spans="1:8" x14ac:dyDescent="0.25">
      <c r="A58" s="19" t="s">
        <v>46</v>
      </c>
      <c r="B58" s="79" t="s">
        <v>84</v>
      </c>
      <c r="C58" s="31" t="s">
        <v>7</v>
      </c>
      <c r="D58" s="75">
        <v>236.96</v>
      </c>
      <c r="E58" s="145">
        <f>E59+E60</f>
        <v>250.75966</v>
      </c>
      <c r="F58" s="22"/>
    </row>
    <row r="59" spans="1:8" x14ac:dyDescent="0.25">
      <c r="A59" s="22"/>
      <c r="B59" s="79" t="s">
        <v>177</v>
      </c>
      <c r="C59" s="98"/>
      <c r="D59" s="75"/>
      <c r="E59" s="145">
        <v>207.78817000000001</v>
      </c>
      <c r="F59" s="22"/>
    </row>
    <row r="60" spans="1:8" x14ac:dyDescent="0.25">
      <c r="A60" s="23"/>
      <c r="B60" s="79" t="s">
        <v>178</v>
      </c>
      <c r="C60" s="35"/>
      <c r="D60" s="75"/>
      <c r="E60" s="145">
        <v>42.971490000000003</v>
      </c>
      <c r="F60" s="22"/>
    </row>
    <row r="61" spans="1:8" x14ac:dyDescent="0.25">
      <c r="A61" s="1" t="s">
        <v>47</v>
      </c>
      <c r="B61" s="37" t="s">
        <v>24</v>
      </c>
      <c r="C61" s="3" t="s">
        <v>7</v>
      </c>
      <c r="D61" s="90">
        <v>0</v>
      </c>
      <c r="E61" s="95">
        <v>0</v>
      </c>
      <c r="F61" s="72"/>
    </row>
    <row r="62" spans="1:8" x14ac:dyDescent="0.25">
      <c r="A62" s="2"/>
      <c r="B62" s="32" t="s">
        <v>25</v>
      </c>
      <c r="C62" s="4"/>
      <c r="D62" s="96"/>
      <c r="E62" s="97"/>
      <c r="F62" s="83"/>
    </row>
    <row r="63" spans="1:8" x14ac:dyDescent="0.25">
      <c r="A63" s="19" t="s">
        <v>48</v>
      </c>
      <c r="B63" s="73" t="s">
        <v>85</v>
      </c>
      <c r="C63" s="31" t="s">
        <v>7</v>
      </c>
      <c r="D63" s="75">
        <f>D64+D65</f>
        <v>95.6</v>
      </c>
      <c r="E63" s="54">
        <f>E64+E65</f>
        <v>95.599900000000005</v>
      </c>
      <c r="F63" s="19"/>
    </row>
    <row r="64" spans="1:8" x14ac:dyDescent="0.25">
      <c r="A64" s="22"/>
      <c r="B64" s="79" t="s">
        <v>61</v>
      </c>
      <c r="C64" s="98"/>
      <c r="D64" s="75">
        <v>95.6</v>
      </c>
      <c r="E64" s="54">
        <v>95.599900000000005</v>
      </c>
      <c r="F64" s="22"/>
    </row>
    <row r="65" spans="1:6" x14ac:dyDescent="0.25">
      <c r="A65" s="22"/>
      <c r="B65" s="79"/>
      <c r="C65" s="98"/>
      <c r="D65" s="75"/>
      <c r="E65" s="54"/>
      <c r="F65" s="22"/>
    </row>
    <row r="66" spans="1:6" ht="24.75" x14ac:dyDescent="0.25">
      <c r="A66" s="10" t="s">
        <v>49</v>
      </c>
      <c r="B66" s="58" t="s">
        <v>86</v>
      </c>
      <c r="C66" s="11" t="s">
        <v>7</v>
      </c>
      <c r="D66" s="59">
        <v>1679.83</v>
      </c>
      <c r="E66" s="116">
        <v>1551.1207899999999</v>
      </c>
      <c r="F66" s="99" t="s">
        <v>87</v>
      </c>
    </row>
    <row r="67" spans="1:6" x14ac:dyDescent="0.25">
      <c r="A67" s="1" t="s">
        <v>50</v>
      </c>
      <c r="B67" s="37" t="s">
        <v>88</v>
      </c>
      <c r="C67" s="3" t="s">
        <v>7</v>
      </c>
      <c r="D67" s="54"/>
      <c r="E67" s="139"/>
      <c r="F67" s="72"/>
    </row>
    <row r="68" spans="1:6" x14ac:dyDescent="0.25">
      <c r="A68" s="8"/>
      <c r="B68" s="62" t="s">
        <v>89</v>
      </c>
      <c r="C68" s="6"/>
      <c r="D68" s="54">
        <v>0</v>
      </c>
      <c r="E68" s="139">
        <v>0</v>
      </c>
      <c r="F68" s="78"/>
    </row>
    <row r="69" spans="1:6" x14ac:dyDescent="0.25">
      <c r="A69" s="2"/>
      <c r="B69" s="32" t="s">
        <v>90</v>
      </c>
      <c r="C69" s="4"/>
      <c r="D69" s="54"/>
      <c r="E69" s="139"/>
      <c r="F69" s="83"/>
    </row>
    <row r="70" spans="1:6" x14ac:dyDescent="0.25">
      <c r="A70" s="10" t="s">
        <v>51</v>
      </c>
      <c r="B70" s="58" t="s">
        <v>26</v>
      </c>
      <c r="C70" s="11" t="s">
        <v>7</v>
      </c>
      <c r="D70" s="116">
        <v>297.01</v>
      </c>
      <c r="E70" s="116">
        <v>486.84302000000002</v>
      </c>
      <c r="F70" s="5"/>
    </row>
    <row r="71" spans="1:6" x14ac:dyDescent="0.25">
      <c r="A71" s="10" t="s">
        <v>52</v>
      </c>
      <c r="B71" s="58" t="s">
        <v>27</v>
      </c>
      <c r="C71" s="11" t="s">
        <v>7</v>
      </c>
      <c r="D71" s="116"/>
      <c r="E71" s="116"/>
      <c r="F71" s="5"/>
    </row>
    <row r="72" spans="1:6" x14ac:dyDescent="0.25">
      <c r="A72" s="10" t="s">
        <v>53</v>
      </c>
      <c r="B72" s="58" t="s">
        <v>28</v>
      </c>
      <c r="C72" s="11" t="s">
        <v>7</v>
      </c>
      <c r="D72" s="116">
        <v>0</v>
      </c>
      <c r="E72" s="146">
        <v>0</v>
      </c>
      <c r="F72" s="5"/>
    </row>
    <row r="73" spans="1:6" x14ac:dyDescent="0.25">
      <c r="A73" s="10" t="s">
        <v>54</v>
      </c>
      <c r="B73" s="58" t="s">
        <v>193</v>
      </c>
      <c r="C73" s="11" t="s">
        <v>7</v>
      </c>
      <c r="D73" s="116">
        <f>D74+D75</f>
        <v>85.8</v>
      </c>
      <c r="E73" s="116">
        <f>E74+E75</f>
        <v>242.93217000000001</v>
      </c>
      <c r="F73" s="99"/>
    </row>
    <row r="74" spans="1:6" x14ac:dyDescent="0.25">
      <c r="A74" s="10" t="s">
        <v>191</v>
      </c>
      <c r="B74" s="58" t="s">
        <v>194</v>
      </c>
      <c r="C74" s="7"/>
      <c r="D74" s="116">
        <v>0.41</v>
      </c>
      <c r="E74" s="116">
        <v>6.3170000000000004E-2</v>
      </c>
      <c r="F74" s="100"/>
    </row>
    <row r="75" spans="1:6" x14ac:dyDescent="0.25">
      <c r="A75" s="36" t="s">
        <v>192</v>
      </c>
      <c r="B75" s="37" t="s">
        <v>91</v>
      </c>
      <c r="C75" s="7"/>
      <c r="D75" s="146">
        <v>85.39</v>
      </c>
      <c r="E75" s="127">
        <v>242.869</v>
      </c>
      <c r="F75" s="100"/>
    </row>
    <row r="76" spans="1:6" x14ac:dyDescent="0.25">
      <c r="A76" s="1" t="s">
        <v>55</v>
      </c>
      <c r="B76" s="37" t="s">
        <v>92</v>
      </c>
      <c r="C76" s="3" t="s">
        <v>7</v>
      </c>
      <c r="D76" s="54"/>
      <c r="E76" s="147"/>
      <c r="F76" s="72"/>
    </row>
    <row r="77" spans="1:6" x14ac:dyDescent="0.25">
      <c r="A77" s="8"/>
      <c r="B77" s="62" t="s">
        <v>93</v>
      </c>
      <c r="C77" s="6"/>
      <c r="D77" s="54"/>
      <c r="E77" s="89"/>
      <c r="F77" s="78"/>
    </row>
    <row r="78" spans="1:6" x14ac:dyDescent="0.25">
      <c r="A78" s="8"/>
      <c r="B78" s="62" t="s">
        <v>94</v>
      </c>
      <c r="C78" s="6"/>
      <c r="D78" s="148">
        <v>155.82</v>
      </c>
      <c r="E78" s="128">
        <v>68.836929999999995</v>
      </c>
      <c r="F78" s="78"/>
    </row>
    <row r="79" spans="1:6" x14ac:dyDescent="0.25">
      <c r="A79" s="2"/>
      <c r="B79" s="32" t="s">
        <v>95</v>
      </c>
      <c r="C79" s="4"/>
      <c r="D79" s="54"/>
      <c r="E79" s="145"/>
      <c r="F79" s="83"/>
    </row>
    <row r="80" spans="1:6" x14ac:dyDescent="0.25">
      <c r="A80" s="1" t="s">
        <v>195</v>
      </c>
      <c r="B80" s="37" t="s">
        <v>96</v>
      </c>
      <c r="C80" s="3" t="s">
        <v>29</v>
      </c>
      <c r="D80" s="90">
        <v>0</v>
      </c>
      <c r="E80" s="148">
        <v>3</v>
      </c>
      <c r="F80" s="72"/>
    </row>
    <row r="81" spans="1:6" x14ac:dyDescent="0.25">
      <c r="A81" s="2"/>
      <c r="B81" s="32" t="s">
        <v>97</v>
      </c>
      <c r="C81" s="4"/>
      <c r="D81" s="96"/>
      <c r="E81" s="149"/>
      <c r="F81" s="83"/>
    </row>
    <row r="82" spans="1:6" x14ac:dyDescent="0.25">
      <c r="A82" s="1" t="s">
        <v>56</v>
      </c>
      <c r="B82" s="37" t="s">
        <v>99</v>
      </c>
      <c r="C82" s="3" t="s">
        <v>7</v>
      </c>
      <c r="D82" s="54"/>
      <c r="E82" s="145"/>
      <c r="F82" s="72"/>
    </row>
    <row r="83" spans="1:6" x14ac:dyDescent="0.25">
      <c r="A83" s="8"/>
      <c r="B83" s="62" t="s">
        <v>100</v>
      </c>
      <c r="C83" s="6"/>
      <c r="D83" s="54">
        <v>0</v>
      </c>
      <c r="E83" s="145">
        <v>0</v>
      </c>
      <c r="F83" s="78"/>
    </row>
    <row r="84" spans="1:6" x14ac:dyDescent="0.25">
      <c r="A84" s="8"/>
      <c r="B84" s="62" t="s">
        <v>101</v>
      </c>
      <c r="C84" s="6"/>
      <c r="D84" s="54"/>
      <c r="E84" s="147"/>
      <c r="F84" s="78"/>
    </row>
    <row r="85" spans="1:6" x14ac:dyDescent="0.25">
      <c r="A85" s="8"/>
      <c r="B85" s="62" t="s">
        <v>102</v>
      </c>
      <c r="C85" s="6"/>
      <c r="D85" s="82"/>
      <c r="E85" s="89"/>
      <c r="F85" s="78"/>
    </row>
    <row r="86" spans="1:6" x14ac:dyDescent="0.25">
      <c r="A86" s="8"/>
      <c r="B86" s="62" t="s">
        <v>103</v>
      </c>
      <c r="C86" s="6"/>
      <c r="D86" s="82"/>
      <c r="E86" s="89"/>
      <c r="F86" s="78"/>
    </row>
    <row r="87" spans="1:6" x14ac:dyDescent="0.25">
      <c r="A87" s="8"/>
      <c r="B87" s="62" t="s">
        <v>104</v>
      </c>
      <c r="C87" s="6"/>
      <c r="D87" s="82"/>
      <c r="E87" s="89"/>
      <c r="F87" s="78"/>
    </row>
    <row r="88" spans="1:6" x14ac:dyDescent="0.25">
      <c r="A88" s="8"/>
      <c r="B88" s="62" t="s">
        <v>105</v>
      </c>
      <c r="C88" s="6"/>
      <c r="D88" s="82"/>
      <c r="E88" s="89"/>
      <c r="F88" s="78"/>
    </row>
    <row r="89" spans="1:6" x14ac:dyDescent="0.25">
      <c r="A89" s="2"/>
      <c r="B89" s="32" t="s">
        <v>106</v>
      </c>
      <c r="C89" s="4"/>
      <c r="D89" s="88"/>
      <c r="E89" s="97"/>
      <c r="F89" s="83"/>
    </row>
    <row r="90" spans="1:6" x14ac:dyDescent="0.25">
      <c r="A90" s="1" t="s">
        <v>98</v>
      </c>
      <c r="B90" s="37" t="s">
        <v>107</v>
      </c>
      <c r="C90" s="3" t="s">
        <v>7</v>
      </c>
      <c r="D90" s="54">
        <v>27.21</v>
      </c>
      <c r="E90" s="145">
        <v>43.241840000000003</v>
      </c>
      <c r="F90" s="72"/>
    </row>
    <row r="91" spans="1:6" ht="15.75" thickBot="1" x14ac:dyDescent="0.3">
      <c r="A91" s="8"/>
      <c r="B91" s="62" t="s">
        <v>187</v>
      </c>
      <c r="C91" s="6"/>
      <c r="D91" s="117"/>
      <c r="E91" s="92"/>
      <c r="F91" s="101"/>
    </row>
    <row r="92" spans="1:6" x14ac:dyDescent="0.25">
      <c r="A92" s="14" t="s">
        <v>57</v>
      </c>
      <c r="B92" s="40" t="s">
        <v>108</v>
      </c>
      <c r="C92" s="15"/>
      <c r="D92" s="102"/>
      <c r="E92" s="89"/>
      <c r="F92" s="103"/>
    </row>
    <row r="93" spans="1:6" x14ac:dyDescent="0.25">
      <c r="A93" s="104"/>
      <c r="B93" s="62" t="s">
        <v>109</v>
      </c>
      <c r="C93" s="6" t="s">
        <v>7</v>
      </c>
      <c r="D93" s="102">
        <v>-445.99</v>
      </c>
      <c r="E93" s="89"/>
      <c r="F93" s="103"/>
    </row>
    <row r="94" spans="1:6" ht="15.75" thickBot="1" x14ac:dyDescent="0.3">
      <c r="A94" s="16"/>
      <c r="B94" s="44" t="s">
        <v>110</v>
      </c>
      <c r="C94" s="17"/>
      <c r="D94" s="105"/>
      <c r="E94" s="92"/>
      <c r="F94" s="106"/>
    </row>
    <row r="95" spans="1:6" x14ac:dyDescent="0.25">
      <c r="A95" s="14" t="s">
        <v>30</v>
      </c>
      <c r="B95" s="40" t="s">
        <v>31</v>
      </c>
      <c r="C95" s="15" t="s">
        <v>7</v>
      </c>
      <c r="D95" s="102"/>
      <c r="E95" s="55">
        <f>E28</f>
        <v>1179.07</v>
      </c>
      <c r="F95" s="103"/>
    </row>
    <row r="96" spans="1:6" ht="15.75" thickBot="1" x14ac:dyDescent="0.3">
      <c r="A96" s="16"/>
      <c r="B96" s="44" t="s">
        <v>111</v>
      </c>
      <c r="C96" s="17"/>
      <c r="D96" s="105"/>
      <c r="E96" s="92"/>
      <c r="F96" s="107"/>
    </row>
    <row r="97" spans="1:6" x14ac:dyDescent="0.25">
      <c r="A97" s="14" t="s">
        <v>32</v>
      </c>
      <c r="B97" s="40" t="s">
        <v>33</v>
      </c>
      <c r="C97" s="15" t="s">
        <v>7</v>
      </c>
      <c r="D97" s="118">
        <f>D100*D102*1000</f>
        <v>3831.0524739999996</v>
      </c>
      <c r="E97" s="55">
        <v>8625.8386100000007</v>
      </c>
      <c r="F97" s="103"/>
    </row>
    <row r="98" spans="1:6" x14ac:dyDescent="0.25">
      <c r="A98" s="104"/>
      <c r="B98" s="62" t="s">
        <v>112</v>
      </c>
      <c r="C98" s="6"/>
      <c r="D98" s="102"/>
      <c r="E98" s="89"/>
      <c r="F98" s="103"/>
    </row>
    <row r="99" spans="1:6" x14ac:dyDescent="0.25">
      <c r="A99" s="104"/>
      <c r="B99" s="62" t="s">
        <v>113</v>
      </c>
      <c r="C99" s="6"/>
      <c r="D99" s="102"/>
      <c r="E99" s="89"/>
      <c r="F99" s="103"/>
    </row>
    <row r="100" spans="1:6" x14ac:dyDescent="0.25">
      <c r="A100" s="1" t="s">
        <v>38</v>
      </c>
      <c r="B100" s="37" t="s">
        <v>34</v>
      </c>
      <c r="C100" s="74" t="s">
        <v>35</v>
      </c>
      <c r="D100" s="122">
        <v>1.2746</v>
      </c>
      <c r="E100" s="123">
        <v>2.7693159999999999</v>
      </c>
      <c r="F100" s="113"/>
    </row>
    <row r="101" spans="1:6" x14ac:dyDescent="0.25">
      <c r="A101" s="2"/>
      <c r="B101" s="32" t="s">
        <v>36</v>
      </c>
      <c r="C101" s="84"/>
      <c r="D101" s="97"/>
      <c r="E101" s="119"/>
      <c r="F101" s="111"/>
    </row>
    <row r="102" spans="1:6" x14ac:dyDescent="0.25">
      <c r="A102" s="1" t="s">
        <v>44</v>
      </c>
      <c r="B102" s="37" t="s">
        <v>34</v>
      </c>
      <c r="C102" s="3" t="s">
        <v>7</v>
      </c>
      <c r="D102" s="121">
        <v>3.00569</v>
      </c>
      <c r="E102" s="120">
        <f>E97/E100/1000</f>
        <v>3.114790298398594</v>
      </c>
      <c r="F102" s="108"/>
    </row>
    <row r="103" spans="1:6" x14ac:dyDescent="0.25">
      <c r="A103" s="8"/>
      <c r="B103" s="62" t="s">
        <v>114</v>
      </c>
      <c r="C103" s="6"/>
      <c r="D103" s="102"/>
      <c r="E103" s="89"/>
      <c r="F103" s="109"/>
    </row>
    <row r="104" spans="1:6" x14ac:dyDescent="0.25">
      <c r="A104" s="8"/>
      <c r="B104" s="62" t="s">
        <v>115</v>
      </c>
      <c r="C104" s="6"/>
      <c r="D104" s="102"/>
      <c r="E104" s="89"/>
      <c r="F104" s="103"/>
    </row>
    <row r="105" spans="1:6" x14ac:dyDescent="0.25">
      <c r="A105" s="2"/>
      <c r="B105" s="32" t="s">
        <v>116</v>
      </c>
      <c r="C105" s="4"/>
      <c r="D105" s="110"/>
      <c r="E105" s="97"/>
      <c r="F105" s="111"/>
    </row>
    <row r="106" spans="1:6" x14ac:dyDescent="0.25">
      <c r="A106" s="1" t="s">
        <v>117</v>
      </c>
      <c r="B106" s="37" t="s">
        <v>118</v>
      </c>
      <c r="C106" s="3" t="s">
        <v>5</v>
      </c>
      <c r="D106" s="3" t="s">
        <v>5</v>
      </c>
      <c r="E106" s="74" t="s">
        <v>5</v>
      </c>
      <c r="F106" s="103"/>
    </row>
    <row r="107" spans="1:6" x14ac:dyDescent="0.25">
      <c r="A107" s="8"/>
      <c r="B107" s="62" t="s">
        <v>119</v>
      </c>
      <c r="C107" s="6"/>
      <c r="D107" s="102"/>
      <c r="E107" s="89"/>
      <c r="F107" s="103"/>
    </row>
    <row r="108" spans="1:6" x14ac:dyDescent="0.25">
      <c r="A108" s="8"/>
      <c r="B108" s="62" t="s">
        <v>120</v>
      </c>
      <c r="C108" s="6"/>
      <c r="D108" s="102"/>
      <c r="E108" s="89"/>
      <c r="F108" s="103"/>
    </row>
    <row r="109" spans="1:6" x14ac:dyDescent="0.25">
      <c r="A109" s="2"/>
      <c r="B109" s="32" t="s">
        <v>179</v>
      </c>
      <c r="C109" s="4"/>
      <c r="D109" s="102"/>
      <c r="E109" s="97"/>
      <c r="F109" s="103"/>
    </row>
    <row r="110" spans="1:6" x14ac:dyDescent="0.25">
      <c r="A110" s="1" t="s">
        <v>37</v>
      </c>
      <c r="B110" s="37" t="s">
        <v>121</v>
      </c>
      <c r="C110" s="3" t="s">
        <v>122</v>
      </c>
      <c r="D110" s="112"/>
      <c r="E110" s="130">
        <v>95</v>
      </c>
      <c r="F110" s="113"/>
    </row>
    <row r="111" spans="1:6" x14ac:dyDescent="0.25">
      <c r="A111" s="2"/>
      <c r="B111" s="32" t="s">
        <v>123</v>
      </c>
      <c r="C111" s="4"/>
      <c r="D111" s="110"/>
      <c r="E111" s="131"/>
      <c r="F111" s="111"/>
    </row>
    <row r="112" spans="1:6" x14ac:dyDescent="0.25">
      <c r="A112" s="10" t="s">
        <v>124</v>
      </c>
      <c r="B112" s="58" t="s">
        <v>125</v>
      </c>
      <c r="C112" s="11" t="s">
        <v>126</v>
      </c>
      <c r="D112" s="102"/>
      <c r="E112" s="132">
        <f>E114+E115</f>
        <v>59.813000000000002</v>
      </c>
      <c r="F112" s="103"/>
    </row>
    <row r="113" spans="1:6" x14ac:dyDescent="0.25">
      <c r="A113" s="1" t="s">
        <v>127</v>
      </c>
      <c r="B113" s="37" t="s">
        <v>128</v>
      </c>
      <c r="C113" s="74" t="s">
        <v>126</v>
      </c>
      <c r="D113" s="112"/>
      <c r="E113" s="133"/>
      <c r="F113" s="113"/>
    </row>
    <row r="114" spans="1:6" x14ac:dyDescent="0.25">
      <c r="A114" s="8"/>
      <c r="B114" s="62" t="s">
        <v>129</v>
      </c>
      <c r="C114" s="80"/>
      <c r="D114" s="102"/>
      <c r="E114" s="132">
        <v>50</v>
      </c>
      <c r="F114" s="103"/>
    </row>
    <row r="115" spans="1:6" x14ac:dyDescent="0.25">
      <c r="A115" s="2"/>
      <c r="B115" s="32" t="s">
        <v>130</v>
      </c>
      <c r="C115" s="84"/>
      <c r="D115" s="110"/>
      <c r="E115" s="131">
        <v>9.8130000000000006</v>
      </c>
      <c r="F115" s="111"/>
    </row>
    <row r="116" spans="1:6" x14ac:dyDescent="0.25">
      <c r="A116" s="1" t="s">
        <v>131</v>
      </c>
      <c r="B116" s="37" t="s">
        <v>132</v>
      </c>
      <c r="C116" s="3" t="s">
        <v>133</v>
      </c>
      <c r="D116" s="102"/>
      <c r="E116" s="134">
        <f>E120+E121+E122</f>
        <v>104.25999999999999</v>
      </c>
      <c r="F116" s="103"/>
    </row>
    <row r="117" spans="1:6" x14ac:dyDescent="0.25">
      <c r="A117" s="2"/>
      <c r="B117" s="32" t="s">
        <v>134</v>
      </c>
      <c r="C117" s="4"/>
      <c r="D117" s="102"/>
      <c r="E117" s="134"/>
      <c r="F117" s="103"/>
    </row>
    <row r="118" spans="1:6" x14ac:dyDescent="0.25">
      <c r="A118" s="1" t="s">
        <v>135</v>
      </c>
      <c r="B118" s="37" t="s">
        <v>136</v>
      </c>
      <c r="C118" s="74" t="s">
        <v>133</v>
      </c>
      <c r="D118" s="112"/>
      <c r="E118" s="133"/>
      <c r="F118" s="113"/>
    </row>
    <row r="119" spans="1:6" x14ac:dyDescent="0.25">
      <c r="A119" s="8"/>
      <c r="B119" s="62" t="s">
        <v>137</v>
      </c>
      <c r="C119" s="80"/>
      <c r="D119" s="102"/>
      <c r="E119" s="134"/>
      <c r="F119" s="103"/>
    </row>
    <row r="120" spans="1:6" x14ac:dyDescent="0.25">
      <c r="A120" s="8"/>
      <c r="B120" s="62" t="s">
        <v>138</v>
      </c>
      <c r="C120" s="80"/>
      <c r="D120" s="102"/>
      <c r="E120" s="134">
        <v>2.3199999999999998</v>
      </c>
      <c r="F120" s="103"/>
    </row>
    <row r="121" spans="1:6" x14ac:dyDescent="0.25">
      <c r="A121" s="8"/>
      <c r="B121" s="62" t="s">
        <v>139</v>
      </c>
      <c r="C121" s="80"/>
      <c r="D121" s="102"/>
      <c r="E121" s="134">
        <v>100.22</v>
      </c>
      <c r="F121" s="103"/>
    </row>
    <row r="122" spans="1:6" x14ac:dyDescent="0.25">
      <c r="A122" s="2"/>
      <c r="B122" s="32" t="s">
        <v>140</v>
      </c>
      <c r="C122" s="84"/>
      <c r="D122" s="110"/>
      <c r="E122" s="131">
        <v>1.72</v>
      </c>
      <c r="F122" s="111"/>
    </row>
    <row r="123" spans="1:6" x14ac:dyDescent="0.25">
      <c r="A123" s="1" t="s">
        <v>141</v>
      </c>
      <c r="B123" s="37" t="s">
        <v>142</v>
      </c>
      <c r="C123" s="3" t="s">
        <v>133</v>
      </c>
      <c r="D123" s="102"/>
      <c r="E123" s="135">
        <f>E127+E128</f>
        <v>691.90000000000009</v>
      </c>
      <c r="F123" s="103"/>
    </row>
    <row r="124" spans="1:6" x14ac:dyDescent="0.25">
      <c r="A124" s="2"/>
      <c r="B124" s="32" t="s">
        <v>143</v>
      </c>
      <c r="C124" s="4"/>
      <c r="D124" s="82"/>
      <c r="E124" s="135"/>
      <c r="F124" s="103"/>
    </row>
    <row r="125" spans="1:6" x14ac:dyDescent="0.25">
      <c r="A125" s="1" t="s">
        <v>144</v>
      </c>
      <c r="B125" s="37" t="s">
        <v>145</v>
      </c>
      <c r="C125" s="74" t="s">
        <v>133</v>
      </c>
      <c r="D125" s="112"/>
      <c r="E125" s="136"/>
      <c r="F125" s="113"/>
    </row>
    <row r="126" spans="1:6" x14ac:dyDescent="0.25">
      <c r="A126" s="8"/>
      <c r="B126" s="62" t="s">
        <v>146</v>
      </c>
      <c r="C126" s="80"/>
      <c r="D126" s="102"/>
      <c r="E126" s="135"/>
      <c r="F126" s="103"/>
    </row>
    <row r="127" spans="1:6" x14ac:dyDescent="0.25">
      <c r="A127" s="8"/>
      <c r="B127" s="62" t="s">
        <v>138</v>
      </c>
      <c r="C127" s="80"/>
      <c r="D127" s="102"/>
      <c r="E127" s="135">
        <v>461.6</v>
      </c>
      <c r="F127" s="103"/>
    </row>
    <row r="128" spans="1:6" x14ac:dyDescent="0.25">
      <c r="A128" s="2"/>
      <c r="B128" s="32" t="s">
        <v>139</v>
      </c>
      <c r="C128" s="84"/>
      <c r="D128" s="110"/>
      <c r="E128" s="137">
        <v>230.3</v>
      </c>
      <c r="F128" s="111"/>
    </row>
    <row r="129" spans="1:6" x14ac:dyDescent="0.25">
      <c r="A129" s="10" t="s">
        <v>147</v>
      </c>
      <c r="B129" s="58" t="s">
        <v>148</v>
      </c>
      <c r="C129" s="11" t="s">
        <v>149</v>
      </c>
      <c r="D129" s="102"/>
      <c r="E129" s="134">
        <f>E132+E133+E134</f>
        <v>42.192999999999998</v>
      </c>
      <c r="F129" s="103"/>
    </row>
    <row r="130" spans="1:6" x14ac:dyDescent="0.25">
      <c r="A130" s="1" t="s">
        <v>150</v>
      </c>
      <c r="B130" s="37" t="s">
        <v>151</v>
      </c>
      <c r="C130" s="74" t="s">
        <v>149</v>
      </c>
      <c r="D130" s="112"/>
      <c r="E130" s="133"/>
      <c r="F130" s="113"/>
    </row>
    <row r="131" spans="1:6" x14ac:dyDescent="0.25">
      <c r="A131" s="8"/>
      <c r="B131" s="62" t="s">
        <v>152</v>
      </c>
      <c r="C131" s="80"/>
      <c r="D131" s="102"/>
      <c r="E131" s="134"/>
      <c r="F131" s="103"/>
    </row>
    <row r="132" spans="1:6" x14ac:dyDescent="0.25">
      <c r="A132" s="8"/>
      <c r="B132" s="62" t="s">
        <v>153</v>
      </c>
      <c r="C132" s="80"/>
      <c r="D132" s="102"/>
      <c r="E132" s="134">
        <v>1.22</v>
      </c>
      <c r="F132" s="103"/>
    </row>
    <row r="133" spans="1:6" x14ac:dyDescent="0.25">
      <c r="A133" s="8"/>
      <c r="B133" s="62" t="s">
        <v>139</v>
      </c>
      <c r="C133" s="80"/>
      <c r="D133" s="102"/>
      <c r="E133" s="134">
        <v>40.308</v>
      </c>
      <c r="F133" s="103"/>
    </row>
    <row r="134" spans="1:6" x14ac:dyDescent="0.25">
      <c r="A134" s="2"/>
      <c r="B134" s="32" t="s">
        <v>140</v>
      </c>
      <c r="C134" s="84"/>
      <c r="D134" s="110"/>
      <c r="E134" s="131">
        <v>0.66500000000000004</v>
      </c>
      <c r="F134" s="111"/>
    </row>
    <row r="135" spans="1:6" x14ac:dyDescent="0.25">
      <c r="A135" s="10" t="s">
        <v>154</v>
      </c>
      <c r="B135" s="58" t="s">
        <v>155</v>
      </c>
      <c r="C135" s="11" t="s">
        <v>156</v>
      </c>
      <c r="D135" s="102"/>
      <c r="E135" s="134">
        <v>52</v>
      </c>
      <c r="F135" s="103"/>
    </row>
    <row r="136" spans="1:6" x14ac:dyDescent="0.25">
      <c r="A136" s="1" t="s">
        <v>157</v>
      </c>
      <c r="B136" s="37" t="s">
        <v>158</v>
      </c>
      <c r="C136" s="3" t="s">
        <v>7</v>
      </c>
      <c r="D136" s="112"/>
      <c r="E136" s="133"/>
      <c r="F136" s="113"/>
    </row>
    <row r="137" spans="1:6" x14ac:dyDescent="0.25">
      <c r="A137" s="2"/>
      <c r="B137" s="32" t="s">
        <v>159</v>
      </c>
      <c r="C137" s="4"/>
      <c r="D137" s="110"/>
      <c r="E137" s="131">
        <v>0</v>
      </c>
      <c r="F137" s="111"/>
    </row>
    <row r="138" spans="1:6" x14ac:dyDescent="0.25">
      <c r="A138" s="1" t="s">
        <v>160</v>
      </c>
      <c r="B138" s="37" t="s">
        <v>161</v>
      </c>
      <c r="C138" s="3" t="s">
        <v>7</v>
      </c>
      <c r="D138" s="102"/>
      <c r="E138" s="134"/>
      <c r="F138" s="103"/>
    </row>
    <row r="139" spans="1:6" x14ac:dyDescent="0.25">
      <c r="A139" s="2"/>
      <c r="B139" s="32" t="s">
        <v>162</v>
      </c>
      <c r="C139" s="4"/>
      <c r="D139" s="102"/>
      <c r="E139" s="134"/>
      <c r="F139" s="103"/>
    </row>
    <row r="140" spans="1:6" x14ac:dyDescent="0.25">
      <c r="A140" s="1" t="s">
        <v>163</v>
      </c>
      <c r="B140" s="37" t="s">
        <v>164</v>
      </c>
      <c r="C140" s="3" t="s">
        <v>156</v>
      </c>
      <c r="D140" s="112"/>
      <c r="E140" s="74" t="s">
        <v>5</v>
      </c>
      <c r="F140" s="113"/>
    </row>
    <row r="141" spans="1:6" x14ac:dyDescent="0.25">
      <c r="A141" s="8"/>
      <c r="B141" s="62" t="s">
        <v>165</v>
      </c>
      <c r="C141" s="6"/>
      <c r="D141" s="102"/>
      <c r="E141" s="89"/>
      <c r="F141" s="103"/>
    </row>
    <row r="142" spans="1:6" ht="16.5" x14ac:dyDescent="0.25">
      <c r="A142" s="2"/>
      <c r="B142" s="32" t="s">
        <v>166</v>
      </c>
      <c r="C142" s="4"/>
      <c r="D142" s="110"/>
      <c r="E142" s="97"/>
      <c r="F142" s="111"/>
    </row>
    <row r="143" spans="1:6" x14ac:dyDescent="0.25">
      <c r="A143" s="26"/>
      <c r="C143" s="26"/>
      <c r="D143" s="114"/>
      <c r="E143" s="114"/>
    </row>
    <row r="144" spans="1:6" x14ac:dyDescent="0.25">
      <c r="A144" s="26"/>
      <c r="C144" s="26"/>
      <c r="D144" s="20"/>
      <c r="E144" s="30"/>
    </row>
    <row r="145" spans="1:5" x14ac:dyDescent="0.25">
      <c r="A145" s="26"/>
      <c r="C145" s="26"/>
      <c r="D145" s="20"/>
      <c r="E145" s="20"/>
    </row>
    <row r="146" spans="1:5" x14ac:dyDescent="0.25">
      <c r="A146" s="26"/>
      <c r="C146" s="26"/>
      <c r="D146" s="20"/>
      <c r="E146" s="20"/>
    </row>
    <row r="147" spans="1:5" x14ac:dyDescent="0.25">
      <c r="A147" s="26"/>
      <c r="C147" s="26"/>
      <c r="D147" s="20"/>
      <c r="E147" s="20"/>
    </row>
    <row r="148" spans="1:5" x14ac:dyDescent="0.25">
      <c r="A148" s="26"/>
      <c r="C148" s="26"/>
      <c r="D148" s="20"/>
      <c r="E148" s="20"/>
    </row>
  </sheetData>
  <mergeCells count="6">
    <mergeCell ref="D12:E12"/>
    <mergeCell ref="A1:D1"/>
    <mergeCell ref="A2:D2"/>
    <mergeCell ref="A3:D3"/>
    <mergeCell ref="A4:D4"/>
    <mergeCell ref="A5:C5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 до 1 апр.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2023-03-24T09:15:20Z</cp:lastPrinted>
  <dcterms:created xsi:type="dcterms:W3CDTF">2015-05-06T04:59:25Z</dcterms:created>
  <dcterms:modified xsi:type="dcterms:W3CDTF">2023-03-24T09:16:06Z</dcterms:modified>
</cp:coreProperties>
</file>