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отких 2\МинТарифРег и Э,  ф.46,  сайт, шаблоны\Раскрытие инф.на сайте\2022 год\годовые\"/>
    </mc:Choice>
  </mc:AlternateContent>
  <xr:revisionPtr revIDLastSave="0" documentId="13_ncr:1_{0CCD64A3-4753-4104-967B-2D342C3D6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 до 1 а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9" l="1"/>
  <c r="D17" i="9"/>
  <c r="E32" i="9"/>
  <c r="D18" i="9"/>
  <c r="E21" i="9" l="1"/>
  <c r="E18" i="9" s="1"/>
  <c r="E127" i="9"/>
  <c r="E121" i="9"/>
  <c r="E114" i="9"/>
  <c r="E110" i="9"/>
  <c r="E100" i="9"/>
  <c r="E62" i="9"/>
  <c r="D62" i="9"/>
  <c r="D54" i="9" s="1"/>
  <c r="E57" i="9"/>
  <c r="E46" i="9"/>
  <c r="E54" i="9" l="1"/>
  <c r="E17" i="9"/>
  <c r="E15" i="9" s="1"/>
</calcChain>
</file>

<file path=xl/sharedStrings.xml><?xml version="1.0" encoding="utf-8"?>
<sst xmlns="http://schemas.openxmlformats.org/spreadsheetml/2006/main" count="248" uniqueCount="193">
  <si>
    <t>на оказание услуг по передаче электрической энергии</t>
  </si>
  <si>
    <t>№ п/п</t>
  </si>
  <si>
    <t>Показатель</t>
  </si>
  <si>
    <t>Ед. изм.</t>
  </si>
  <si>
    <t>I</t>
  </si>
  <si>
    <t>Х</t>
  </si>
  <si>
    <t>Необходимая валовая выручка</t>
  </si>
  <si>
    <t>тыс. руб.</t>
  </si>
  <si>
    <t>на содержание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</si>
  <si>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</si>
  <si>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</si>
  <si>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</si>
  <si>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</t>
  </si>
  <si>
    <t>1.1.1.3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</si>
  <si>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</si>
  <si>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</si>
  <si>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</si>
  <si>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</si>
  <si>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расшифр.)</t>
  </si>
  <si>
    <t>1.1.3.1</t>
  </si>
  <si>
    <t>в том числе прибыль на социальное развитие</t>
  </si>
  <si>
    <t>1.1.3.2</t>
  </si>
  <si>
    <t>1.1.3.3</t>
  </si>
  <si>
    <t>Оплата услуг ОАО «ФСК ЕЭС»</t>
  </si>
  <si>
    <t>Расходы на оплату технологического присоеди-</t>
  </si>
  <si>
    <t>нения к сетям смежной сетевой организации</t>
  </si>
  <si>
    <t>амортизация</t>
  </si>
  <si>
    <t>прибыль на капитальные вложения</t>
  </si>
  <si>
    <t>налог на прибыль</t>
  </si>
  <si>
    <t>ед.</t>
  </si>
  <si>
    <t>II</t>
  </si>
  <si>
    <t>Справочно: расходы на ремонт, всего</t>
  </si>
  <si>
    <t>III</t>
  </si>
  <si>
    <t>Необходимая валовая выручка на оплату</t>
  </si>
  <si>
    <t>Справочно:</t>
  </si>
  <si>
    <t>МВт·ч</t>
  </si>
  <si>
    <t>Объем технологических потерь</t>
  </si>
  <si>
    <t>1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</si>
  <si>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</si>
  <si>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</si>
  <si>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</si>
  <si>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</si>
  <si>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</si>
  <si>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</si>
  <si>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</si>
  <si>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</si>
  <si>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</si>
  <si>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</si>
  <si>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</si>
  <si>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</si>
  <si>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</si>
  <si>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</si>
  <si>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</si>
  <si>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</si>
  <si>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</si>
  <si>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</si>
  <si>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</si>
  <si>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</si>
  <si>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1. приборы</t>
  </si>
  <si>
    <t>факт</t>
  </si>
  <si>
    <t>1. почта (абон.ящика)</t>
  </si>
  <si>
    <t>аренда земли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</si>
  <si>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</si>
  <si>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</si>
  <si>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</si>
  <si>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</si>
  <si>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ИНН:</t>
  </si>
  <si>
    <t>КПП:</t>
  </si>
  <si>
    <t>Примечание</t>
  </si>
  <si>
    <t>план</t>
  </si>
  <si>
    <t>Структура затрат</t>
  </si>
  <si>
    <t>произ.необходимость</t>
  </si>
  <si>
    <t>в том числе на работы и услуги производст-</t>
  </si>
  <si>
    <t xml:space="preserve">всвязи с  уровнем з/пл.  </t>
  </si>
  <si>
    <t>по предприятию ниже</t>
  </si>
  <si>
    <t>показателя по отрасли</t>
  </si>
  <si>
    <t>(включая социальные выплаты)</t>
  </si>
  <si>
    <t>в том числе транспортные услуги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</si>
  <si>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</si>
  <si>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</si>
  <si>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</si>
  <si>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</si>
  <si>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Неподконтрольные расходы, включенные</t>
  </si>
  <si>
    <t>в НВВ, всего</t>
  </si>
  <si>
    <t>Теплоэнергия</t>
  </si>
  <si>
    <t>Плата за аренду имущества</t>
  </si>
  <si>
    <t>аренда здания</t>
  </si>
  <si>
    <t>отчисления на социальные нужды</t>
  </si>
  <si>
    <t>с учетом соц. страх. от н.с. на производстве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</si>
  <si>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</si>
  <si>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</si>
  <si>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</si>
  <si>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прочие налоги, воздействие на окр.среду</t>
  </si>
  <si>
    <t>налог на имущество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</si>
  <si>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</si>
  <si>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</si>
  <si>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</si>
  <si>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</si>
  <si>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1.2.12.1</t>
  </si>
  <si>
    <t>Справочно: «Количество льготных</t>
  </si>
  <si>
    <t>технологических присоединений»</t>
  </si>
  <si>
    <t>1.2.13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</si>
  <si>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</si>
  <si>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</si>
  <si>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</si>
  <si>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</si>
  <si>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</si>
  <si>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</si>
  <si>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</si>
  <si>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</si>
  <si>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1.2.14</t>
  </si>
  <si>
    <t>прочие неподконтрольные расходы</t>
  </si>
  <si>
    <t>(с расшифр.)  (тепло)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</si>
  <si>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</si>
  <si>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</si>
  <si>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</si>
  <si>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(пункт 1.1.1.2+пункт 1.1.2.1+пункт 1.1.3.1)</t>
  </si>
  <si>
    <t>технологического расхода (потерь)</t>
  </si>
  <si>
    <t>электроэнергии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</si>
  <si>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</si>
  <si>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</si>
  <si>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</si>
  <si>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</si>
  <si>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</si>
  <si>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</si>
  <si>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</si>
  <si>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</si>
  <si>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</si>
  <si>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</si>
  <si>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</si>
  <si>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</si>
  <si>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</si>
  <si>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</si>
  <si>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</si>
  <si>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уровне напряжения 110 кВ</t>
  </si>
  <si>
    <t>подстанций на уровне напряжения 10 кВ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</si>
  <si>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</si>
  <si>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</si>
  <si>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</si>
  <si>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</si>
  <si>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</si>
  <si>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</si>
  <si>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уровне напряжения</t>
  </si>
  <si>
    <t>110 кВ</t>
  </si>
  <si>
    <t>10 кВ</t>
  </si>
  <si>
    <t>0,4 кВ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</si>
  <si>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</si>
  <si>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</si>
  <si>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</si>
  <si>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</si>
  <si>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</si>
  <si>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</si>
  <si>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</si>
  <si>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</si>
  <si>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</si>
  <si>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</si>
  <si>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</si>
  <si>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уровне напряжения</t>
  </si>
  <si>
    <t>110 кВ     (двухцепная)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</si>
  <si>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</si>
  <si>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</si>
  <si>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</si>
  <si>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</si>
  <si>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</si>
  <si>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</si>
  <si>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</si>
  <si>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</si>
  <si>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</si>
  <si>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</si>
  <si>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</si>
  <si>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</si>
  <si>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</si>
  <si>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Наименование организации:   </t>
    </r>
    <r>
      <rPr>
        <u/>
        <sz val="11"/>
        <color indexed="8"/>
        <rFont val="Times New Roman"/>
        <family val="1"/>
        <charset val="204"/>
      </rPr>
      <t>ООО "КЭСК"</t>
    </r>
  </si>
  <si>
    <t>части, инструмент, топливо</t>
  </si>
  <si>
    <t>венного характера (в том числе услуги стор.орг)</t>
  </si>
  <si>
    <t>2. очистка охранной зоны ВЛ-10 кВ</t>
  </si>
  <si>
    <t>2. ремонт орг.техники</t>
  </si>
  <si>
    <t>5. обучение</t>
  </si>
  <si>
    <t>6. страхование  АСКО от клеща</t>
  </si>
  <si>
    <t>7. услуги связи</t>
  </si>
  <si>
    <t>8. эл.энергия хоз. н.</t>
  </si>
  <si>
    <t>в том числе другие прочие расходы</t>
  </si>
  <si>
    <t>1. страхование от несч.случаев</t>
  </si>
  <si>
    <t>газ (НОВАТЭК)</t>
  </si>
  <si>
    <t>транзит газа</t>
  </si>
  <si>
    <t>электрической энергии сетевыми организац.</t>
  </si>
  <si>
    <t>Долгосрочный период регулирования: 2021 - 2025 г.г.</t>
  </si>
  <si>
    <t>3. Обслуживание подстанций</t>
  </si>
  <si>
    <t>4. аренда транспорта</t>
  </si>
  <si>
    <t>3. цифровые системы (1С), программы</t>
  </si>
  <si>
    <t>4. ТБО</t>
  </si>
  <si>
    <t>8.нормальные условия труда (спецодежда)</t>
  </si>
  <si>
    <t>9. вневедомственная 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</si>
</sst>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"/>
    <numFmt numFmtId="167" formatCode="#,##0.0000"/>
    <numFmt numFmtId="168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49" fontId="2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0" xfId="0" applyFont="1"/>
    <xf numFmtId="49" fontId="2" fillId="0" borderId="1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7" fillId="0" borderId="0" xfId="0" applyFont="1"/>
    <xf numFmtId="49" fontId="12" fillId="0" borderId="10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12" fillId="0" borderId="14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7" fillId="0" borderId="0" xfId="0" applyNumberFormat="1" applyFont="1"/>
    <xf numFmtId="2" fontId="7" fillId="0" borderId="0" xfId="0" applyNumberFormat="1" applyFont="1"/>
    <xf numFmtId="0" fontId="2" fillId="0" borderId="6" xfId="1" applyFont="1" applyBorder="1" applyAlignment="1">
      <alignment horizontal="center"/>
    </xf>
    <xf numFmtId="0" fontId="2" fillId="0" borderId="1" xfId="1" applyFont="1" applyBorder="1"/>
    <xf numFmtId="0" fontId="8" fillId="0" borderId="7" xfId="0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7" fillId="0" borderId="23" xfId="0" applyFont="1" applyBorder="1"/>
    <xf numFmtId="0" fontId="8" fillId="0" borderId="18" xfId="0" applyFont="1" applyBorder="1"/>
    <xf numFmtId="0" fontId="2" fillId="0" borderId="11" xfId="1" applyFont="1" applyBorder="1"/>
    <xf numFmtId="2" fontId="10" fillId="0" borderId="4" xfId="0" applyNumberFormat="1" applyFont="1" applyBorder="1"/>
    <xf numFmtId="2" fontId="10" fillId="0" borderId="8" xfId="0" applyNumberFormat="1" applyFont="1" applyBorder="1"/>
    <xf numFmtId="49" fontId="2" fillId="0" borderId="21" xfId="1" applyNumberFormat="1" applyFont="1" applyBorder="1" applyAlignment="1">
      <alignment horizontal="center" vertical="center"/>
    </xf>
    <xf numFmtId="0" fontId="2" fillId="0" borderId="13" xfId="1" applyFont="1" applyBorder="1"/>
    <xf numFmtId="2" fontId="11" fillId="0" borderId="13" xfId="0" applyNumberFormat="1" applyFont="1" applyBorder="1"/>
    <xf numFmtId="0" fontId="11" fillId="0" borderId="24" xfId="0" applyFont="1" applyBorder="1"/>
    <xf numFmtId="49" fontId="2" fillId="0" borderId="22" xfId="1" applyNumberFormat="1" applyFont="1" applyBorder="1" applyAlignment="1">
      <alignment horizontal="center" vertical="center"/>
    </xf>
    <xf numFmtId="0" fontId="2" fillId="0" borderId="15" xfId="1" applyFont="1" applyBorder="1"/>
    <xf numFmtId="2" fontId="10" fillId="0" borderId="15" xfId="0" applyNumberFormat="1" applyFont="1" applyBorder="1"/>
    <xf numFmtId="2" fontId="10" fillId="0" borderId="19" xfId="0" applyNumberFormat="1" applyFont="1" applyBorder="1"/>
    <xf numFmtId="49" fontId="2" fillId="0" borderId="25" xfId="1" applyNumberFormat="1" applyFont="1" applyBorder="1" applyAlignment="1">
      <alignment horizontal="center"/>
    </xf>
    <xf numFmtId="2" fontId="6" fillId="0" borderId="26" xfId="0" applyNumberFormat="1" applyFont="1" applyBorder="1"/>
    <xf numFmtId="2" fontId="8" fillId="0" borderId="27" xfId="0" applyNumberFormat="1" applyFont="1" applyBorder="1"/>
    <xf numFmtId="2" fontId="13" fillId="0" borderId="27" xfId="0" applyNumberFormat="1" applyFont="1" applyBorder="1"/>
    <xf numFmtId="2" fontId="6" fillId="0" borderId="4" xfId="0" applyNumberFormat="1" applyFont="1" applyBorder="1"/>
    <xf numFmtId="2" fontId="8" fillId="0" borderId="8" xfId="0" applyNumberFormat="1" applyFont="1" applyBorder="1"/>
    <xf numFmtId="2" fontId="13" fillId="0" borderId="6" xfId="0" applyNumberFormat="1" applyFont="1" applyBorder="1"/>
    <xf numFmtId="49" fontId="14" fillId="0" borderId="5" xfId="1" applyNumberFormat="1" applyFont="1" applyBorder="1" applyAlignment="1">
      <alignment horizontal="center" vertical="center"/>
    </xf>
    <xf numFmtId="0" fontId="2" fillId="0" borderId="7" xfId="1" applyFont="1" applyBorder="1"/>
    <xf numFmtId="2" fontId="6" fillId="0" borderId="7" xfId="0" applyNumberFormat="1" applyFont="1" applyBorder="1"/>
    <xf numFmtId="2" fontId="8" fillId="0" borderId="3" xfId="0" applyNumberFormat="1" applyFont="1" applyBorder="1"/>
    <xf numFmtId="49" fontId="14" fillId="0" borderId="3" xfId="1" applyNumberFormat="1" applyFont="1" applyBorder="1" applyAlignment="1">
      <alignment horizontal="center"/>
    </xf>
    <xf numFmtId="49" fontId="14" fillId="0" borderId="6" xfId="1" applyNumberFormat="1" applyFont="1" applyBorder="1" applyAlignment="1">
      <alignment horizontal="left" vertical="center"/>
    </xf>
    <xf numFmtId="0" fontId="2" fillId="0" borderId="4" xfId="1" applyFont="1" applyBorder="1"/>
    <xf numFmtId="49" fontId="14" fillId="0" borderId="8" xfId="1" applyNumberFormat="1" applyFont="1" applyBorder="1" applyAlignment="1">
      <alignment horizontal="center" vertical="center"/>
    </xf>
    <xf numFmtId="0" fontId="2" fillId="0" borderId="6" xfId="1" applyFont="1" applyBorder="1"/>
    <xf numFmtId="0" fontId="2" fillId="0" borderId="17" xfId="1" applyFont="1" applyBorder="1" applyAlignment="1">
      <alignment horizontal="center"/>
    </xf>
    <xf numFmtId="49" fontId="14" fillId="0" borderId="6" xfId="1" applyNumberFormat="1" applyFont="1" applyBorder="1" applyAlignment="1">
      <alignment horizontal="left"/>
    </xf>
    <xf numFmtId="0" fontId="2" fillId="0" borderId="8" xfId="1" applyFont="1" applyBorder="1"/>
    <xf numFmtId="0" fontId="2" fillId="0" borderId="0" xfId="1" applyFont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17" xfId="1" applyFont="1" applyBorder="1"/>
    <xf numFmtId="0" fontId="2" fillId="0" borderId="6" xfId="1" applyFont="1" applyBorder="1" applyAlignment="1">
      <alignment horizontal="center" vertical="center"/>
    </xf>
    <xf numFmtId="2" fontId="6" fillId="0" borderId="0" xfId="0" applyNumberFormat="1" applyFont="1"/>
    <xf numFmtId="2" fontId="8" fillId="0" borderId="6" xfId="0" applyNumberFormat="1" applyFont="1" applyBorder="1"/>
    <xf numFmtId="49" fontId="2" fillId="0" borderId="28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center" vertical="center"/>
    </xf>
    <xf numFmtId="0" fontId="2" fillId="0" borderId="0" xfId="1" applyFont="1"/>
    <xf numFmtId="0" fontId="2" fillId="0" borderId="8" xfId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left" vertical="center"/>
    </xf>
    <xf numFmtId="2" fontId="8" fillId="0" borderId="4" xfId="0" applyNumberFormat="1" applyFont="1" applyBorder="1"/>
    <xf numFmtId="2" fontId="8" fillId="0" borderId="0" xfId="0" applyNumberFormat="1" applyFont="1"/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8" fillId="0" borderId="5" xfId="0" applyNumberFormat="1" applyFont="1" applyBorder="1"/>
    <xf numFmtId="49" fontId="2" fillId="0" borderId="29" xfId="1" applyNumberFormat="1" applyFont="1" applyBorder="1" applyAlignment="1">
      <alignment horizontal="left" vertical="center"/>
    </xf>
    <xf numFmtId="2" fontId="8" fillId="0" borderId="2" xfId="0" applyNumberFormat="1" applyFont="1" applyBorder="1"/>
    <xf numFmtId="2" fontId="8" fillId="0" borderId="1" xfId="0" applyNumberFormat="1" applyFont="1" applyBorder="1"/>
    <xf numFmtId="0" fontId="8" fillId="0" borderId="8" xfId="0" applyFont="1" applyBorder="1"/>
    <xf numFmtId="2" fontId="6" fillId="0" borderId="2" xfId="0" applyNumberFormat="1" applyFont="1" applyBorder="1"/>
    <xf numFmtId="2" fontId="6" fillId="0" borderId="13" xfId="0" applyNumberFormat="1" applyFont="1" applyBorder="1"/>
    <xf numFmtId="0" fontId="8" fillId="0" borderId="24" xfId="0" applyFont="1" applyBorder="1"/>
    <xf numFmtId="2" fontId="9" fillId="0" borderId="8" xfId="0" applyNumberFormat="1" applyFont="1" applyBorder="1"/>
    <xf numFmtId="2" fontId="8" fillId="0" borderId="27" xfId="0" applyNumberFormat="1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6" fillId="0" borderId="1" xfId="0" applyNumberFormat="1" applyFont="1" applyBorder="1"/>
    <xf numFmtId="0" fontId="8" fillId="0" borderId="5" xfId="0" applyFont="1" applyBorder="1"/>
    <xf numFmtId="0" fontId="2" fillId="0" borderId="8" xfId="1" applyFont="1" applyBorder="1" applyAlignment="1">
      <alignment horizontal="center"/>
    </xf>
    <xf numFmtId="49" fontId="14" fillId="0" borderId="3" xfId="1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right"/>
    </xf>
    <xf numFmtId="49" fontId="14" fillId="0" borderId="6" xfId="1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right"/>
    </xf>
    <xf numFmtId="49" fontId="2" fillId="0" borderId="24" xfId="1" applyNumberFormat="1" applyFont="1" applyBorder="1" applyAlignment="1">
      <alignment horizontal="center" vertical="center"/>
    </xf>
    <xf numFmtId="0" fontId="8" fillId="0" borderId="4" xfId="0" applyFont="1" applyBorder="1"/>
    <xf numFmtId="0" fontId="0" fillId="0" borderId="8" xfId="0" applyBorder="1"/>
    <xf numFmtId="49" fontId="2" fillId="0" borderId="16" xfId="1" applyNumberFormat="1" applyFont="1" applyBorder="1" applyAlignment="1">
      <alignment horizontal="center" vertical="center"/>
    </xf>
    <xf numFmtId="0" fontId="8" fillId="0" borderId="13" xfId="0" applyFont="1" applyBorder="1"/>
    <xf numFmtId="2" fontId="0" fillId="0" borderId="24" xfId="0" applyNumberFormat="1" applyBorder="1"/>
    <xf numFmtId="0" fontId="0" fillId="0" borderId="24" xfId="0" applyBorder="1"/>
    <xf numFmtId="2" fontId="0" fillId="0" borderId="6" xfId="0" applyNumberFormat="1" applyBorder="1"/>
    <xf numFmtId="4" fontId="0" fillId="0" borderId="8" xfId="0" applyNumberFormat="1" applyBorder="1"/>
    <xf numFmtId="0" fontId="8" fillId="0" borderId="1" xfId="0" applyFont="1" applyBorder="1"/>
    <xf numFmtId="0" fontId="0" fillId="0" borderId="5" xfId="0" applyBorder="1"/>
    <xf numFmtId="0" fontId="8" fillId="0" borderId="2" xfId="0" applyFont="1" applyBorder="1"/>
    <xf numFmtId="0" fontId="0" fillId="0" borderId="6" xfId="0" applyBorder="1"/>
    <xf numFmtId="0" fontId="8" fillId="0" borderId="5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2" fillId="0" borderId="4" xfId="1" applyFont="1" applyBorder="1" applyAlignment="1"/>
    <xf numFmtId="0" fontId="7" fillId="0" borderId="4" xfId="0" applyFont="1" applyBorder="1"/>
    <xf numFmtId="0" fontId="2" fillId="0" borderId="0" xfId="1" applyFont="1" applyBorder="1"/>
    <xf numFmtId="0" fontId="7" fillId="0" borderId="1" xfId="0" applyFont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2" fontId="6" fillId="0" borderId="7" xfId="0" applyNumberFormat="1" applyFont="1" applyFill="1" applyBorder="1"/>
    <xf numFmtId="2" fontId="6" fillId="0" borderId="4" xfId="0" applyNumberFormat="1" applyFont="1" applyFill="1" applyBorder="1"/>
    <xf numFmtId="2" fontId="6" fillId="0" borderId="3" xfId="0" applyNumberFormat="1" applyFont="1" applyFill="1" applyBorder="1"/>
    <xf numFmtId="2" fontId="8" fillId="0" borderId="13" xfId="0" applyNumberFormat="1" applyFont="1" applyFill="1" applyBorder="1"/>
    <xf numFmtId="166" fontId="8" fillId="0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2" borderId="3" xfId="0" applyNumberFormat="1" applyFont="1" applyFill="1" applyBorder="1"/>
    <xf numFmtId="2" fontId="8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8" fillId="2" borderId="4" xfId="0" applyNumberFormat="1" applyFont="1" applyFill="1" applyBorder="1"/>
    <xf numFmtId="0" fontId="8" fillId="0" borderId="29" xfId="0" applyFont="1" applyBorder="1"/>
    <xf numFmtId="165" fontId="8" fillId="0" borderId="6" xfId="0" applyNumberFormat="1" applyFont="1" applyFill="1" applyBorder="1"/>
    <xf numFmtId="165" fontId="8" fillId="0" borderId="2" xfId="0" applyNumberFormat="1" applyFont="1" applyFill="1" applyBorder="1"/>
    <xf numFmtId="168" fontId="8" fillId="0" borderId="6" xfId="0" applyNumberFormat="1" applyFont="1" applyFill="1" applyBorder="1"/>
    <xf numFmtId="167" fontId="8" fillId="0" borderId="28" xfId="0" applyNumberFormat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EF3C-F911-4591-9814-A4F2BDCC022B}">
  <dimension ref="A1:H146"/>
  <sheetViews>
    <sheetView tabSelected="1" zoomScaleNormal="100" workbookViewId="0">
      <selection activeCell="D15" sqref="D15"/>
    </sheetView>
  </sheetViews>
  <sheetFormatPr defaultRowHeight="15" x14ac:dyDescent="0.25"/>
  <cols>
    <col min="1" max="1" width="10.7109375" customWidth="1"/>
    <col min="2" max="2" width="39.42578125" customWidth="1"/>
    <col min="4" max="4" width="11.28515625" customWidth="1"/>
    <col min="5" max="5" width="10.85546875" customWidth="1"/>
    <col min="6" max="6" width="19.5703125" customWidth="1"/>
  </cols>
  <sheetData>
    <row r="1" spans="1:6" ht="16.5" x14ac:dyDescent="0.25">
      <c r="A1" s="145" t="s">
        <v>62</v>
      </c>
      <c r="B1" s="145"/>
      <c r="C1" s="145"/>
      <c r="D1" s="145"/>
      <c r="E1" s="20"/>
    </row>
    <row r="2" spans="1:6" ht="16.5" x14ac:dyDescent="0.25">
      <c r="A2" s="145" t="s">
        <v>0</v>
      </c>
      <c r="B2" s="145"/>
      <c r="C2" s="145"/>
      <c r="D2" s="145"/>
      <c r="E2" s="20"/>
    </row>
    <row r="3" spans="1:6" ht="16.5" x14ac:dyDescent="0.25">
      <c r="A3" s="145" t="s">
        <v>63</v>
      </c>
      <c r="B3" s="145"/>
      <c r="C3" s="145"/>
      <c r="D3" s="145"/>
      <c r="E3" s="20"/>
    </row>
    <row r="4" spans="1:6" ht="16.5" x14ac:dyDescent="0.25">
      <c r="A4" s="145" t="s">
        <v>64</v>
      </c>
      <c r="B4" s="145"/>
      <c r="C4" s="145"/>
      <c r="D4" s="145"/>
      <c r="E4" s="20"/>
    </row>
    <row r="5" spans="1:6" ht="16.5" x14ac:dyDescent="0.25">
      <c r="A5" s="145" t="s">
        <v>65</v>
      </c>
      <c r="B5" s="145"/>
      <c r="C5" s="145"/>
      <c r="D5" s="20"/>
      <c r="E5" s="20"/>
    </row>
    <row r="6" spans="1:6" x14ac:dyDescent="0.25">
      <c r="A6" s="27"/>
      <c r="B6" s="12"/>
      <c r="C6" s="26"/>
      <c r="D6" s="20"/>
      <c r="E6" s="20"/>
    </row>
    <row r="7" spans="1:6" x14ac:dyDescent="0.25">
      <c r="A7" s="12" t="s">
        <v>172</v>
      </c>
      <c r="B7" s="12"/>
      <c r="D7" s="20"/>
      <c r="E7" s="20"/>
    </row>
    <row r="8" spans="1:6" x14ac:dyDescent="0.25">
      <c r="A8" s="12" t="s">
        <v>66</v>
      </c>
      <c r="B8" s="27">
        <v>7409007833</v>
      </c>
      <c r="C8" s="26"/>
      <c r="D8" s="20"/>
      <c r="E8" s="20"/>
    </row>
    <row r="9" spans="1:6" x14ac:dyDescent="0.25">
      <c r="A9" s="12" t="s">
        <v>67</v>
      </c>
      <c r="B9" s="27">
        <v>745901001</v>
      </c>
      <c r="C9" s="26"/>
      <c r="D9" s="20"/>
      <c r="E9" s="20"/>
    </row>
    <row r="10" spans="1:6" x14ac:dyDescent="0.25">
      <c r="A10" s="28" t="s">
        <v>186</v>
      </c>
      <c r="B10" s="27"/>
      <c r="C10" s="26"/>
      <c r="D10" s="20"/>
      <c r="E10" s="29"/>
    </row>
    <row r="11" spans="1:6" x14ac:dyDescent="0.25">
      <c r="A11" s="27"/>
      <c r="B11" s="12"/>
      <c r="C11" s="26"/>
      <c r="D11" s="30"/>
      <c r="E11" s="29"/>
    </row>
    <row r="12" spans="1:6" x14ac:dyDescent="0.25">
      <c r="A12" s="7" t="s">
        <v>1</v>
      </c>
      <c r="B12" s="7" t="s">
        <v>2</v>
      </c>
      <c r="C12" s="7" t="s">
        <v>3</v>
      </c>
      <c r="D12" s="146">
        <v>2021</v>
      </c>
      <c r="E12" s="147"/>
      <c r="F12" s="31" t="s">
        <v>68</v>
      </c>
    </row>
    <row r="13" spans="1:6" x14ac:dyDescent="0.25">
      <c r="A13" s="9"/>
      <c r="B13" s="32"/>
      <c r="C13" s="9"/>
      <c r="D13" s="33" t="s">
        <v>69</v>
      </c>
      <c r="E13" s="34" t="s">
        <v>59</v>
      </c>
      <c r="F13" s="35"/>
    </row>
    <row r="14" spans="1:6" ht="15.75" thickBot="1" x14ac:dyDescent="0.3">
      <c r="A14" s="36" t="s">
        <v>4</v>
      </c>
      <c r="B14" s="37" t="s">
        <v>70</v>
      </c>
      <c r="C14" s="7" t="s">
        <v>5</v>
      </c>
      <c r="D14" s="38"/>
      <c r="E14" s="39"/>
      <c r="F14" s="19" t="s">
        <v>5</v>
      </c>
    </row>
    <row r="15" spans="1:6" x14ac:dyDescent="0.25">
      <c r="A15" s="14" t="s">
        <v>37</v>
      </c>
      <c r="B15" s="40" t="s">
        <v>6</v>
      </c>
      <c r="C15" s="15" t="s">
        <v>7</v>
      </c>
      <c r="D15" s="41">
        <f>D17+D54+D91-0.01</f>
        <v>10140.779999999999</v>
      </c>
      <c r="E15" s="42">
        <f>E17+E54+E91</f>
        <v>12129.520170000002</v>
      </c>
      <c r="F15" s="43"/>
    </row>
    <row r="16" spans="1:6" ht="15.75" thickBot="1" x14ac:dyDescent="0.3">
      <c r="A16" s="16"/>
      <c r="B16" s="44" t="s">
        <v>8</v>
      </c>
      <c r="C16" s="17"/>
      <c r="D16" s="45"/>
      <c r="E16" s="46"/>
      <c r="F16" s="47"/>
    </row>
    <row r="17" spans="1:7" ht="15.75" thickBot="1" x14ac:dyDescent="0.3">
      <c r="A17" s="24" t="s">
        <v>38</v>
      </c>
      <c r="B17" s="48" t="s">
        <v>9</v>
      </c>
      <c r="C17" s="18" t="s">
        <v>7</v>
      </c>
      <c r="D17" s="49">
        <f>D18+D28+D32+D50+D52+D42</f>
        <v>7720.5800000000008</v>
      </c>
      <c r="E17" s="50">
        <f>E18+E28+E32+E50+E52</f>
        <v>9789.8300200000012</v>
      </c>
      <c r="F17" s="51"/>
      <c r="G17" s="25"/>
    </row>
    <row r="18" spans="1:7" x14ac:dyDescent="0.25">
      <c r="A18" s="13" t="s">
        <v>39</v>
      </c>
      <c r="B18" s="32" t="s">
        <v>10</v>
      </c>
      <c r="C18" s="9" t="s">
        <v>7</v>
      </c>
      <c r="D18" s="52">
        <f>D19+D21</f>
        <v>1768.0700000000002</v>
      </c>
      <c r="E18" s="53">
        <f>E19+E21</f>
        <v>3114.05674</v>
      </c>
      <c r="F18" s="54" t="s">
        <v>71</v>
      </c>
    </row>
    <row r="19" spans="1:7" x14ac:dyDescent="0.25">
      <c r="A19" s="1" t="s">
        <v>11</v>
      </c>
      <c r="B19" s="37" t="s">
        <v>12</v>
      </c>
      <c r="C19" s="3" t="s">
        <v>7</v>
      </c>
      <c r="D19" s="55">
        <v>797.07</v>
      </c>
      <c r="E19" s="56">
        <v>1229.9049</v>
      </c>
      <c r="F19" s="57" t="s">
        <v>71</v>
      </c>
    </row>
    <row r="20" spans="1:7" x14ac:dyDescent="0.25">
      <c r="A20" s="8"/>
      <c r="B20" s="64" t="s">
        <v>173</v>
      </c>
      <c r="C20" s="6"/>
      <c r="D20" s="55"/>
      <c r="E20" s="56"/>
      <c r="F20" s="65"/>
    </row>
    <row r="21" spans="1:7" x14ac:dyDescent="0.25">
      <c r="A21" s="1" t="s">
        <v>13</v>
      </c>
      <c r="B21" s="37" t="s">
        <v>72</v>
      </c>
      <c r="C21" s="3" t="s">
        <v>7</v>
      </c>
      <c r="D21" s="93">
        <v>971</v>
      </c>
      <c r="E21" s="78">
        <f>E23+E24+E26+E25</f>
        <v>1884.15184</v>
      </c>
      <c r="F21" s="63"/>
    </row>
    <row r="22" spans="1:7" x14ac:dyDescent="0.25">
      <c r="A22" s="8"/>
      <c r="B22" s="64" t="s">
        <v>174</v>
      </c>
      <c r="C22" s="6"/>
      <c r="D22" s="55"/>
      <c r="E22" s="56"/>
      <c r="F22" s="65"/>
    </row>
    <row r="23" spans="1:7" x14ac:dyDescent="0.25">
      <c r="A23" s="8"/>
      <c r="B23" s="64" t="s">
        <v>58</v>
      </c>
      <c r="C23" s="6"/>
      <c r="D23" s="55"/>
      <c r="E23" s="143">
        <v>109.572</v>
      </c>
      <c r="F23" s="65"/>
    </row>
    <row r="24" spans="1:7" x14ac:dyDescent="0.25">
      <c r="A24" s="8"/>
      <c r="B24" s="64" t="s">
        <v>175</v>
      </c>
      <c r="C24" s="6"/>
      <c r="D24" s="55"/>
      <c r="E24" s="56">
        <v>0</v>
      </c>
      <c r="F24" s="65"/>
    </row>
    <row r="25" spans="1:7" x14ac:dyDescent="0.25">
      <c r="A25" s="8"/>
      <c r="B25" s="64" t="s">
        <v>187</v>
      </c>
      <c r="C25" s="6"/>
      <c r="D25" s="55"/>
      <c r="E25" s="143">
        <v>787.58583999999996</v>
      </c>
      <c r="F25" s="65"/>
    </row>
    <row r="26" spans="1:7" x14ac:dyDescent="0.25">
      <c r="A26" s="2"/>
      <c r="B26" s="32" t="s">
        <v>188</v>
      </c>
      <c r="C26" s="4"/>
      <c r="D26" s="100"/>
      <c r="E26" s="143">
        <v>986.99400000000003</v>
      </c>
      <c r="F26" s="58"/>
    </row>
    <row r="27" spans="1:7" x14ac:dyDescent="0.25">
      <c r="A27" s="10" t="s">
        <v>14</v>
      </c>
      <c r="B27" s="59" t="s">
        <v>15</v>
      </c>
      <c r="C27" s="11" t="s">
        <v>7</v>
      </c>
      <c r="D27" s="60">
        <v>0</v>
      </c>
      <c r="E27" s="61">
        <v>0</v>
      </c>
      <c r="F27" s="62"/>
    </row>
    <row r="28" spans="1:7" x14ac:dyDescent="0.25">
      <c r="A28" s="19" t="s">
        <v>40</v>
      </c>
      <c r="B28" s="66" t="s">
        <v>16</v>
      </c>
      <c r="C28" s="67" t="s">
        <v>7</v>
      </c>
      <c r="D28" s="55">
        <v>5461.78</v>
      </c>
      <c r="E28" s="56">
        <v>6325.18</v>
      </c>
      <c r="F28" s="68" t="s">
        <v>73</v>
      </c>
    </row>
    <row r="29" spans="1:7" x14ac:dyDescent="0.25">
      <c r="A29" s="22"/>
      <c r="B29" s="69"/>
      <c r="C29" s="70"/>
      <c r="D29" s="55"/>
      <c r="E29" s="56"/>
      <c r="F29" s="71" t="s">
        <v>74</v>
      </c>
    </row>
    <row r="30" spans="1:7" x14ac:dyDescent="0.25">
      <c r="A30" s="22"/>
      <c r="B30" s="69"/>
      <c r="C30" s="70"/>
      <c r="D30" s="55"/>
      <c r="E30" s="56"/>
      <c r="F30" s="71" t="s">
        <v>75</v>
      </c>
    </row>
    <row r="31" spans="1:7" x14ac:dyDescent="0.25">
      <c r="A31" s="5" t="s">
        <v>17</v>
      </c>
      <c r="B31" s="72" t="s">
        <v>15</v>
      </c>
      <c r="C31" s="73" t="s">
        <v>7</v>
      </c>
      <c r="D31" s="60">
        <v>0</v>
      </c>
      <c r="E31" s="61">
        <v>0</v>
      </c>
      <c r="F31" s="5"/>
    </row>
    <row r="32" spans="1:7" x14ac:dyDescent="0.25">
      <c r="A32" s="74" t="s">
        <v>41</v>
      </c>
      <c r="B32" s="75" t="s">
        <v>18</v>
      </c>
      <c r="C32" s="76" t="s">
        <v>7</v>
      </c>
      <c r="D32" s="77">
        <v>439.22</v>
      </c>
      <c r="E32" s="78">
        <f>E33+E34+E35+E36+E37+E38+E39+E42+E45+E46+E40</f>
        <v>350.59328000000005</v>
      </c>
      <c r="F32" s="79"/>
    </row>
    <row r="33" spans="1:6" x14ac:dyDescent="0.25">
      <c r="A33" s="80"/>
      <c r="B33" s="125" t="s">
        <v>60</v>
      </c>
      <c r="C33" s="82"/>
      <c r="D33" s="77"/>
      <c r="E33" s="143">
        <v>4.0819999999999999</v>
      </c>
      <c r="F33" s="83"/>
    </row>
    <row r="34" spans="1:6" x14ac:dyDescent="0.25">
      <c r="A34" s="80"/>
      <c r="B34" s="125" t="s">
        <v>176</v>
      </c>
      <c r="C34" s="6"/>
      <c r="D34" s="84"/>
      <c r="E34" s="143">
        <v>18.38</v>
      </c>
      <c r="F34" s="83"/>
    </row>
    <row r="35" spans="1:6" x14ac:dyDescent="0.25">
      <c r="A35" s="80"/>
      <c r="B35" s="125" t="s">
        <v>189</v>
      </c>
      <c r="C35" s="82"/>
      <c r="D35" s="77"/>
      <c r="E35" s="143">
        <v>40.325200000000002</v>
      </c>
      <c r="F35" s="83"/>
    </row>
    <row r="36" spans="1:6" x14ac:dyDescent="0.25">
      <c r="A36" s="80"/>
      <c r="B36" s="125" t="s">
        <v>190</v>
      </c>
      <c r="C36" s="82"/>
      <c r="D36" s="77"/>
      <c r="E36" s="56">
        <v>6.4800800000000001</v>
      </c>
      <c r="F36" s="83"/>
    </row>
    <row r="37" spans="1:6" x14ac:dyDescent="0.25">
      <c r="A37" s="80"/>
      <c r="B37" s="125" t="s">
        <v>177</v>
      </c>
      <c r="C37" s="82"/>
      <c r="D37" s="85">
        <v>27.22</v>
      </c>
      <c r="E37" s="144">
        <v>40.15</v>
      </c>
      <c r="F37" s="83"/>
    </row>
    <row r="38" spans="1:6" x14ac:dyDescent="0.25">
      <c r="A38" s="80"/>
      <c r="B38" s="125" t="s">
        <v>178</v>
      </c>
      <c r="C38" s="82"/>
      <c r="D38" s="85"/>
      <c r="E38" s="143">
        <v>4.7649999999999997</v>
      </c>
      <c r="F38" s="83"/>
    </row>
    <row r="39" spans="1:6" x14ac:dyDescent="0.25">
      <c r="A39" s="80"/>
      <c r="B39" s="125" t="s">
        <v>179</v>
      </c>
      <c r="C39" s="82"/>
      <c r="D39" s="85">
        <v>14.71</v>
      </c>
      <c r="E39" s="56">
        <v>12.97644</v>
      </c>
      <c r="F39" s="83"/>
    </row>
    <row r="40" spans="1:6" x14ac:dyDescent="0.25">
      <c r="A40" s="80"/>
      <c r="B40" s="125" t="s">
        <v>191</v>
      </c>
      <c r="C40" s="82"/>
      <c r="D40" s="85">
        <v>28.71</v>
      </c>
      <c r="E40" s="56">
        <v>47.02346</v>
      </c>
      <c r="F40" s="83"/>
    </row>
    <row r="41" spans="1:6" x14ac:dyDescent="0.25">
      <c r="A41" s="80"/>
      <c r="B41" s="125" t="s">
        <v>192</v>
      </c>
      <c r="C41" s="82"/>
      <c r="D41" s="85">
        <v>248</v>
      </c>
      <c r="E41" s="56">
        <v>0</v>
      </c>
      <c r="F41" s="83"/>
    </row>
    <row r="42" spans="1:6" x14ac:dyDescent="0.25">
      <c r="A42" s="86"/>
      <c r="B42" s="125" t="s">
        <v>180</v>
      </c>
      <c r="C42" s="87"/>
      <c r="D42" s="77">
        <v>51.51</v>
      </c>
      <c r="E42" s="88">
        <v>124.46044000000001</v>
      </c>
      <c r="F42" s="89"/>
    </row>
    <row r="43" spans="1:6" x14ac:dyDescent="0.25">
      <c r="A43" s="1" t="s">
        <v>19</v>
      </c>
      <c r="B43" s="37" t="s">
        <v>20</v>
      </c>
      <c r="C43" s="3" t="s">
        <v>7</v>
      </c>
      <c r="D43" s="90"/>
      <c r="E43" s="78"/>
      <c r="F43" s="74"/>
    </row>
    <row r="44" spans="1:6" x14ac:dyDescent="0.25">
      <c r="A44" s="2"/>
      <c r="B44" s="32" t="s">
        <v>76</v>
      </c>
      <c r="C44" s="4"/>
      <c r="D44" s="91"/>
      <c r="E44" s="88"/>
      <c r="F44" s="86"/>
    </row>
    <row r="45" spans="1:6" x14ac:dyDescent="0.25">
      <c r="A45" s="10" t="s">
        <v>21</v>
      </c>
      <c r="B45" s="59" t="s">
        <v>77</v>
      </c>
      <c r="C45" s="11" t="s">
        <v>7</v>
      </c>
      <c r="D45" s="84">
        <v>40.380000000000003</v>
      </c>
      <c r="E45" s="56">
        <v>39.950659999999999</v>
      </c>
      <c r="F45" s="5"/>
    </row>
    <row r="46" spans="1:6" x14ac:dyDescent="0.25">
      <c r="A46" s="74" t="s">
        <v>22</v>
      </c>
      <c r="B46" s="75" t="s">
        <v>181</v>
      </c>
      <c r="C46" s="76" t="s">
        <v>7</v>
      </c>
      <c r="D46" s="118">
        <v>80.209999999999994</v>
      </c>
      <c r="E46" s="78">
        <f>E47+E48</f>
        <v>12</v>
      </c>
      <c r="F46" s="74"/>
    </row>
    <row r="47" spans="1:6" x14ac:dyDescent="0.25">
      <c r="A47" s="80"/>
      <c r="B47" s="127" t="s">
        <v>182</v>
      </c>
      <c r="C47" s="82"/>
      <c r="D47" s="126"/>
      <c r="E47" s="56">
        <v>12</v>
      </c>
      <c r="F47" s="80"/>
    </row>
    <row r="48" spans="1:6" x14ac:dyDescent="0.25">
      <c r="A48" s="86"/>
      <c r="B48" s="127"/>
      <c r="C48" s="87"/>
      <c r="D48" s="128"/>
      <c r="E48" s="88"/>
      <c r="F48" s="86"/>
    </row>
    <row r="49" spans="1:8" x14ac:dyDescent="0.25">
      <c r="A49" s="8" t="s">
        <v>42</v>
      </c>
      <c r="B49" s="37" t="s">
        <v>78</v>
      </c>
      <c r="C49" s="3" t="s">
        <v>7</v>
      </c>
      <c r="D49" s="84"/>
      <c r="E49" s="92"/>
      <c r="F49" s="74"/>
    </row>
    <row r="50" spans="1:8" x14ac:dyDescent="0.25">
      <c r="A50" s="8"/>
      <c r="B50" s="64" t="s">
        <v>79</v>
      </c>
      <c r="C50" s="6"/>
      <c r="D50" s="55">
        <v>0</v>
      </c>
      <c r="E50" s="56">
        <v>0</v>
      </c>
      <c r="F50" s="80"/>
    </row>
    <row r="51" spans="1:8" x14ac:dyDescent="0.25">
      <c r="A51" s="2"/>
      <c r="B51" s="32" t="s">
        <v>80</v>
      </c>
      <c r="C51" s="4"/>
      <c r="D51" s="55"/>
      <c r="E51" s="56"/>
      <c r="F51" s="86"/>
    </row>
    <row r="52" spans="1:8" x14ac:dyDescent="0.25">
      <c r="A52" s="1" t="s">
        <v>43</v>
      </c>
      <c r="B52" s="37" t="s">
        <v>81</v>
      </c>
      <c r="C52" s="3" t="s">
        <v>7</v>
      </c>
      <c r="D52" s="93">
        <v>0</v>
      </c>
      <c r="E52" s="78">
        <v>0</v>
      </c>
      <c r="F52" s="74"/>
    </row>
    <row r="53" spans="1:8" ht="15.75" thickBot="1" x14ac:dyDescent="0.3">
      <c r="A53" s="8"/>
      <c r="B53" s="64" t="s">
        <v>80</v>
      </c>
      <c r="C53" s="6"/>
      <c r="D53" s="94"/>
      <c r="E53" s="95"/>
      <c r="F53" s="80"/>
    </row>
    <row r="54" spans="1:8" x14ac:dyDescent="0.25">
      <c r="A54" s="21" t="s">
        <v>44</v>
      </c>
      <c r="B54" s="40" t="s">
        <v>82</v>
      </c>
      <c r="C54" s="15" t="s">
        <v>7</v>
      </c>
      <c r="D54" s="41">
        <f>D57+D62+D65+D69+D72+D73+D88+D89+D76</f>
        <v>2305.7399999999998</v>
      </c>
      <c r="E54" s="96">
        <f>E57+E62+E65+E69+E72+E73+E76+E88</f>
        <v>2339.6901499999999</v>
      </c>
      <c r="F54" s="43"/>
      <c r="H54" s="25"/>
    </row>
    <row r="55" spans="1:8" ht="15.75" thickBot="1" x14ac:dyDescent="0.3">
      <c r="A55" s="16"/>
      <c r="B55" s="44" t="s">
        <v>83</v>
      </c>
      <c r="C55" s="17"/>
      <c r="D55" s="94"/>
      <c r="E55" s="95"/>
      <c r="F55" s="47"/>
    </row>
    <row r="56" spans="1:8" x14ac:dyDescent="0.25">
      <c r="A56" s="13" t="s">
        <v>45</v>
      </c>
      <c r="B56" s="32" t="s">
        <v>23</v>
      </c>
      <c r="C56" s="9" t="s">
        <v>7</v>
      </c>
      <c r="D56" s="52">
        <v>0</v>
      </c>
      <c r="E56" s="97">
        <v>0</v>
      </c>
      <c r="F56" s="23"/>
    </row>
    <row r="57" spans="1:8" x14ac:dyDescent="0.25">
      <c r="A57" s="19" t="s">
        <v>46</v>
      </c>
      <c r="B57" s="127" t="s">
        <v>84</v>
      </c>
      <c r="C57" s="31" t="s">
        <v>7</v>
      </c>
      <c r="D57" s="130">
        <v>107.04</v>
      </c>
      <c r="E57" s="98">
        <f>E58+E59</f>
        <v>190.14228</v>
      </c>
      <c r="F57" s="22"/>
    </row>
    <row r="58" spans="1:8" x14ac:dyDescent="0.25">
      <c r="A58" s="22"/>
      <c r="B58" s="127" t="s">
        <v>183</v>
      </c>
      <c r="C58" s="102"/>
      <c r="D58" s="129"/>
      <c r="E58" s="98">
        <v>157.99911</v>
      </c>
      <c r="F58" s="22"/>
    </row>
    <row r="59" spans="1:8" x14ac:dyDescent="0.25">
      <c r="A59" s="23"/>
      <c r="B59" s="127" t="s">
        <v>184</v>
      </c>
      <c r="C59" s="35"/>
      <c r="D59" s="129"/>
      <c r="E59" s="98">
        <v>32.143169999999998</v>
      </c>
      <c r="F59" s="22"/>
    </row>
    <row r="60" spans="1:8" x14ac:dyDescent="0.25">
      <c r="A60" s="1" t="s">
        <v>47</v>
      </c>
      <c r="B60" s="37" t="s">
        <v>24</v>
      </c>
      <c r="C60" s="3" t="s">
        <v>7</v>
      </c>
      <c r="D60" s="93">
        <v>0</v>
      </c>
      <c r="E60" s="99">
        <v>0</v>
      </c>
      <c r="F60" s="74"/>
    </row>
    <row r="61" spans="1:8" x14ac:dyDescent="0.25">
      <c r="A61" s="2"/>
      <c r="B61" s="32" t="s">
        <v>25</v>
      </c>
      <c r="C61" s="4"/>
      <c r="D61" s="100"/>
      <c r="E61" s="101"/>
      <c r="F61" s="86"/>
    </row>
    <row r="62" spans="1:8" x14ac:dyDescent="0.25">
      <c r="A62" s="19" t="s">
        <v>48</v>
      </c>
      <c r="B62" s="75" t="s">
        <v>85</v>
      </c>
      <c r="C62" s="31" t="s">
        <v>7</v>
      </c>
      <c r="D62" s="131">
        <f>D63+D64</f>
        <v>95.6</v>
      </c>
      <c r="E62" s="84">
        <f>E63+E64</f>
        <v>154.60050000000001</v>
      </c>
      <c r="F62" s="19"/>
    </row>
    <row r="63" spans="1:8" x14ac:dyDescent="0.25">
      <c r="A63" s="22"/>
      <c r="B63" s="81" t="s">
        <v>61</v>
      </c>
      <c r="C63" s="102"/>
      <c r="D63" s="131">
        <v>95.6</v>
      </c>
      <c r="E63" s="84">
        <v>95.599900000000005</v>
      </c>
      <c r="F63" s="22"/>
    </row>
    <row r="64" spans="1:8" x14ac:dyDescent="0.25">
      <c r="A64" s="22"/>
      <c r="B64" s="81" t="s">
        <v>86</v>
      </c>
      <c r="C64" s="102"/>
      <c r="D64" s="131"/>
      <c r="E64" s="84">
        <v>59.000599999999999</v>
      </c>
      <c r="F64" s="22"/>
    </row>
    <row r="65" spans="1:6" ht="24.75" x14ac:dyDescent="0.25">
      <c r="A65" s="10" t="s">
        <v>49</v>
      </c>
      <c r="B65" s="59" t="s">
        <v>87</v>
      </c>
      <c r="C65" s="11" t="s">
        <v>7</v>
      </c>
      <c r="D65" s="132">
        <v>1660.38</v>
      </c>
      <c r="E65" s="61">
        <v>1382.28</v>
      </c>
      <c r="F65" s="103" t="s">
        <v>88</v>
      </c>
    </row>
    <row r="66" spans="1:6" x14ac:dyDescent="0.25">
      <c r="A66" s="1" t="s">
        <v>50</v>
      </c>
      <c r="B66" s="37" t="s">
        <v>89</v>
      </c>
      <c r="C66" s="3" t="s">
        <v>7</v>
      </c>
      <c r="D66" s="133"/>
      <c r="E66" s="56"/>
      <c r="F66" s="74"/>
    </row>
    <row r="67" spans="1:6" x14ac:dyDescent="0.25">
      <c r="A67" s="8"/>
      <c r="B67" s="64" t="s">
        <v>90</v>
      </c>
      <c r="C67" s="6"/>
      <c r="D67" s="133">
        <v>0</v>
      </c>
      <c r="E67" s="56"/>
      <c r="F67" s="80"/>
    </row>
    <row r="68" spans="1:6" x14ac:dyDescent="0.25">
      <c r="A68" s="2"/>
      <c r="B68" s="32" t="s">
        <v>91</v>
      </c>
      <c r="C68" s="4"/>
      <c r="D68" s="133"/>
      <c r="E68" s="56"/>
      <c r="F68" s="86"/>
    </row>
    <row r="69" spans="1:6" x14ac:dyDescent="0.25">
      <c r="A69" s="10" t="s">
        <v>51</v>
      </c>
      <c r="B69" s="59" t="s">
        <v>26</v>
      </c>
      <c r="C69" s="11" t="s">
        <v>7</v>
      </c>
      <c r="D69" s="134">
        <v>297.01</v>
      </c>
      <c r="E69" s="61">
        <v>446.61</v>
      </c>
      <c r="F69" s="5"/>
    </row>
    <row r="70" spans="1:6" x14ac:dyDescent="0.25">
      <c r="A70" s="10" t="s">
        <v>52</v>
      </c>
      <c r="B70" s="59" t="s">
        <v>27</v>
      </c>
      <c r="C70" s="11" t="s">
        <v>7</v>
      </c>
      <c r="D70" s="134"/>
      <c r="E70" s="61"/>
      <c r="F70" s="5"/>
    </row>
    <row r="71" spans="1:6" x14ac:dyDescent="0.25">
      <c r="A71" s="10" t="s">
        <v>53</v>
      </c>
      <c r="B71" s="59" t="s">
        <v>28</v>
      </c>
      <c r="C71" s="11" t="s">
        <v>7</v>
      </c>
      <c r="D71" s="134">
        <v>0</v>
      </c>
      <c r="E71" s="104">
        <v>0</v>
      </c>
      <c r="F71" s="5"/>
    </row>
    <row r="72" spans="1:6" x14ac:dyDescent="0.25">
      <c r="A72" s="10" t="s">
        <v>54</v>
      </c>
      <c r="B72" s="59" t="s">
        <v>92</v>
      </c>
      <c r="C72" s="11" t="s">
        <v>7</v>
      </c>
      <c r="D72" s="134">
        <v>0.4</v>
      </c>
      <c r="E72" s="61">
        <v>0.41546</v>
      </c>
      <c r="F72" s="103"/>
    </row>
    <row r="73" spans="1:6" x14ac:dyDescent="0.25">
      <c r="A73" s="36" t="s">
        <v>55</v>
      </c>
      <c r="B73" s="37" t="s">
        <v>93</v>
      </c>
      <c r="C73" s="7"/>
      <c r="D73" s="132">
        <v>73.31</v>
      </c>
      <c r="E73" s="61">
        <v>82.046999999999997</v>
      </c>
      <c r="F73" s="105"/>
    </row>
    <row r="74" spans="1:6" x14ac:dyDescent="0.25">
      <c r="A74" s="1" t="s">
        <v>56</v>
      </c>
      <c r="B74" s="37" t="s">
        <v>94</v>
      </c>
      <c r="C74" s="3" t="s">
        <v>7</v>
      </c>
      <c r="D74" s="55"/>
      <c r="E74" s="92"/>
      <c r="F74" s="74"/>
    </row>
    <row r="75" spans="1:6" x14ac:dyDescent="0.25">
      <c r="A75" s="8"/>
      <c r="B75" s="64" t="s">
        <v>95</v>
      </c>
      <c r="C75" s="6"/>
      <c r="D75" s="55"/>
      <c r="E75" s="92"/>
      <c r="F75" s="80"/>
    </row>
    <row r="76" spans="1:6" x14ac:dyDescent="0.25">
      <c r="A76" s="8"/>
      <c r="B76" s="64" t="s">
        <v>96</v>
      </c>
      <c r="C76" s="6"/>
      <c r="D76" s="55">
        <v>48.95</v>
      </c>
      <c r="E76" s="98">
        <v>58.89</v>
      </c>
      <c r="F76" s="80"/>
    </row>
    <row r="77" spans="1:6" x14ac:dyDescent="0.25">
      <c r="A77" s="2"/>
      <c r="B77" s="32" t="s">
        <v>97</v>
      </c>
      <c r="C77" s="4"/>
      <c r="D77" s="84"/>
      <c r="E77" s="98"/>
      <c r="F77" s="86"/>
    </row>
    <row r="78" spans="1:6" x14ac:dyDescent="0.25">
      <c r="A78" s="1" t="s">
        <v>98</v>
      </c>
      <c r="B78" s="37" t="s">
        <v>99</v>
      </c>
      <c r="C78" s="3" t="s">
        <v>29</v>
      </c>
      <c r="D78" s="90">
        <v>0</v>
      </c>
      <c r="E78" s="99">
        <v>2</v>
      </c>
      <c r="F78" s="74"/>
    </row>
    <row r="79" spans="1:6" x14ac:dyDescent="0.25">
      <c r="A79" s="2"/>
      <c r="B79" s="32" t="s">
        <v>100</v>
      </c>
      <c r="C79" s="4"/>
      <c r="D79" s="91"/>
      <c r="E79" s="106"/>
      <c r="F79" s="86"/>
    </row>
    <row r="80" spans="1:6" x14ac:dyDescent="0.25">
      <c r="A80" s="1" t="s">
        <v>101</v>
      </c>
      <c r="B80" s="37" t="s">
        <v>102</v>
      </c>
      <c r="C80" s="3" t="s">
        <v>7</v>
      </c>
      <c r="D80" s="84"/>
      <c r="E80" s="98"/>
      <c r="F80" s="74"/>
    </row>
    <row r="81" spans="1:6" x14ac:dyDescent="0.25">
      <c r="A81" s="8"/>
      <c r="B81" s="64" t="s">
        <v>103</v>
      </c>
      <c r="C81" s="6"/>
      <c r="D81" s="84">
        <v>0</v>
      </c>
      <c r="E81" s="98">
        <v>0</v>
      </c>
      <c r="F81" s="80"/>
    </row>
    <row r="82" spans="1:6" x14ac:dyDescent="0.25">
      <c r="A82" s="8"/>
      <c r="B82" s="64" t="s">
        <v>104</v>
      </c>
      <c r="C82" s="6"/>
      <c r="D82" s="84"/>
      <c r="E82" s="92"/>
      <c r="F82" s="80"/>
    </row>
    <row r="83" spans="1:6" x14ac:dyDescent="0.25">
      <c r="A83" s="8"/>
      <c r="B83" s="64" t="s">
        <v>105</v>
      </c>
      <c r="C83" s="6"/>
      <c r="D83" s="84"/>
      <c r="E83" s="92"/>
      <c r="F83" s="80"/>
    </row>
    <row r="84" spans="1:6" x14ac:dyDescent="0.25">
      <c r="A84" s="8"/>
      <c r="B84" s="64" t="s">
        <v>106</v>
      </c>
      <c r="C84" s="6"/>
      <c r="D84" s="84"/>
      <c r="E84" s="92"/>
      <c r="F84" s="80"/>
    </row>
    <row r="85" spans="1:6" x14ac:dyDescent="0.25">
      <c r="A85" s="8"/>
      <c r="B85" s="64" t="s">
        <v>107</v>
      </c>
      <c r="C85" s="6"/>
      <c r="D85" s="84"/>
      <c r="E85" s="92"/>
      <c r="F85" s="80"/>
    </row>
    <row r="86" spans="1:6" x14ac:dyDescent="0.25">
      <c r="A86" s="8"/>
      <c r="B86" s="64" t="s">
        <v>108</v>
      </c>
      <c r="C86" s="6"/>
      <c r="D86" s="84"/>
      <c r="E86" s="92"/>
      <c r="F86" s="80"/>
    </row>
    <row r="87" spans="1:6" x14ac:dyDescent="0.25">
      <c r="A87" s="2"/>
      <c r="B87" s="32" t="s">
        <v>109</v>
      </c>
      <c r="C87" s="4"/>
      <c r="D87" s="91"/>
      <c r="E87" s="101"/>
      <c r="F87" s="86"/>
    </row>
    <row r="88" spans="1:6" x14ac:dyDescent="0.25">
      <c r="A88" s="1" t="s">
        <v>110</v>
      </c>
      <c r="B88" s="37" t="s">
        <v>111</v>
      </c>
      <c r="C88" s="3" t="s">
        <v>7</v>
      </c>
      <c r="D88" s="133">
        <v>23.05</v>
      </c>
      <c r="E88" s="98">
        <v>24.704910000000002</v>
      </c>
      <c r="F88" s="74"/>
    </row>
    <row r="89" spans="1:6" ht="15.75" thickBot="1" x14ac:dyDescent="0.3">
      <c r="A89" s="8"/>
      <c r="B89" s="64" t="s">
        <v>112</v>
      </c>
      <c r="C89" s="6"/>
      <c r="D89" s="135"/>
      <c r="E89" s="95"/>
      <c r="F89" s="107"/>
    </row>
    <row r="90" spans="1:6" x14ac:dyDescent="0.25">
      <c r="A90" s="14" t="s">
        <v>57</v>
      </c>
      <c r="B90" s="40" t="s">
        <v>113</v>
      </c>
      <c r="C90" s="15"/>
      <c r="D90" s="108"/>
      <c r="E90" s="92"/>
      <c r="F90" s="109"/>
    </row>
    <row r="91" spans="1:6" x14ac:dyDescent="0.25">
      <c r="A91" s="110"/>
      <c r="B91" s="64" t="s">
        <v>114</v>
      </c>
      <c r="C91" s="6" t="s">
        <v>7</v>
      </c>
      <c r="D91" s="108">
        <v>114.47</v>
      </c>
      <c r="E91" s="92"/>
      <c r="F91" s="109"/>
    </row>
    <row r="92" spans="1:6" ht="15.75" thickBot="1" x14ac:dyDescent="0.3">
      <c r="A92" s="16"/>
      <c r="B92" s="44" t="s">
        <v>115</v>
      </c>
      <c r="C92" s="17"/>
      <c r="D92" s="111"/>
      <c r="E92" s="95"/>
      <c r="F92" s="112"/>
    </row>
    <row r="93" spans="1:6" x14ac:dyDescent="0.25">
      <c r="A93" s="14" t="s">
        <v>30</v>
      </c>
      <c r="B93" s="40" t="s">
        <v>31</v>
      </c>
      <c r="C93" s="15" t="s">
        <v>7</v>
      </c>
      <c r="D93" s="108"/>
      <c r="E93" s="92"/>
      <c r="F93" s="109"/>
    </row>
    <row r="94" spans="1:6" ht="15.75" thickBot="1" x14ac:dyDescent="0.3">
      <c r="A94" s="16"/>
      <c r="B94" s="44" t="s">
        <v>116</v>
      </c>
      <c r="C94" s="17"/>
      <c r="D94" s="111"/>
      <c r="E94" s="95"/>
      <c r="F94" s="113"/>
    </row>
    <row r="95" spans="1:6" x14ac:dyDescent="0.25">
      <c r="A95" s="14" t="s">
        <v>32</v>
      </c>
      <c r="B95" s="40" t="s">
        <v>33</v>
      </c>
      <c r="C95" s="15" t="s">
        <v>7</v>
      </c>
      <c r="D95" s="148">
        <v>3647.4</v>
      </c>
      <c r="E95" s="56">
        <v>7309.4169000000002</v>
      </c>
      <c r="F95" s="109"/>
    </row>
    <row r="96" spans="1:6" x14ac:dyDescent="0.25">
      <c r="A96" s="110"/>
      <c r="B96" s="64" t="s">
        <v>117</v>
      </c>
      <c r="C96" s="6"/>
      <c r="D96" s="108"/>
      <c r="E96" s="92"/>
      <c r="F96" s="109"/>
    </row>
    <row r="97" spans="1:6" x14ac:dyDescent="0.25">
      <c r="A97" s="110"/>
      <c r="B97" s="64" t="s">
        <v>118</v>
      </c>
      <c r="C97" s="6"/>
      <c r="D97" s="108"/>
      <c r="E97" s="92"/>
      <c r="F97" s="109"/>
    </row>
    <row r="98" spans="1:6" x14ac:dyDescent="0.25">
      <c r="A98" s="1" t="s">
        <v>38</v>
      </c>
      <c r="B98" s="37" t="s">
        <v>34</v>
      </c>
      <c r="C98" s="76" t="s">
        <v>35</v>
      </c>
      <c r="D98" s="152">
        <v>1.274</v>
      </c>
      <c r="E98" s="153">
        <v>2.5364</v>
      </c>
      <c r="F98" s="119"/>
    </row>
    <row r="99" spans="1:6" x14ac:dyDescent="0.25">
      <c r="A99" s="2"/>
      <c r="B99" s="32" t="s">
        <v>36</v>
      </c>
      <c r="C99" s="87"/>
      <c r="D99" s="101"/>
      <c r="E99" s="149"/>
      <c r="F99" s="117"/>
    </row>
    <row r="100" spans="1:6" x14ac:dyDescent="0.25">
      <c r="A100" s="1" t="s">
        <v>44</v>
      </c>
      <c r="B100" s="37" t="s">
        <v>34</v>
      </c>
      <c r="C100" s="3" t="s">
        <v>7</v>
      </c>
      <c r="D100" s="151">
        <v>2.8629500000000001</v>
      </c>
      <c r="E100" s="150">
        <f>E95/E98/1000</f>
        <v>2.8818076407506705</v>
      </c>
      <c r="F100" s="114"/>
    </row>
    <row r="101" spans="1:6" x14ac:dyDescent="0.25">
      <c r="A101" s="8"/>
      <c r="B101" s="64" t="s">
        <v>119</v>
      </c>
      <c r="C101" s="6"/>
      <c r="D101" s="108"/>
      <c r="E101" s="92"/>
      <c r="F101" s="115"/>
    </row>
    <row r="102" spans="1:6" x14ac:dyDescent="0.25">
      <c r="A102" s="8"/>
      <c r="B102" s="64" t="s">
        <v>120</v>
      </c>
      <c r="C102" s="6"/>
      <c r="D102" s="108"/>
      <c r="E102" s="92"/>
      <c r="F102" s="109"/>
    </row>
    <row r="103" spans="1:6" x14ac:dyDescent="0.25">
      <c r="A103" s="2"/>
      <c r="B103" s="32" t="s">
        <v>121</v>
      </c>
      <c r="C103" s="4"/>
      <c r="D103" s="116"/>
      <c r="E103" s="101"/>
      <c r="F103" s="117"/>
    </row>
    <row r="104" spans="1:6" x14ac:dyDescent="0.25">
      <c r="A104" s="1" t="s">
        <v>122</v>
      </c>
      <c r="B104" s="37" t="s">
        <v>123</v>
      </c>
      <c r="C104" s="3" t="s">
        <v>5</v>
      </c>
      <c r="D104" s="3" t="s">
        <v>5</v>
      </c>
      <c r="E104" s="76" t="s">
        <v>5</v>
      </c>
      <c r="F104" s="109"/>
    </row>
    <row r="105" spans="1:6" x14ac:dyDescent="0.25">
      <c r="A105" s="8"/>
      <c r="B105" s="64" t="s">
        <v>124</v>
      </c>
      <c r="C105" s="6"/>
      <c r="D105" s="108"/>
      <c r="E105" s="92"/>
      <c r="F105" s="109"/>
    </row>
    <row r="106" spans="1:6" x14ac:dyDescent="0.25">
      <c r="A106" s="8"/>
      <c r="B106" s="64" t="s">
        <v>125</v>
      </c>
      <c r="C106" s="6"/>
      <c r="D106" s="108"/>
      <c r="E106" s="92"/>
      <c r="F106" s="109"/>
    </row>
    <row r="107" spans="1:6" x14ac:dyDescent="0.25">
      <c r="A107" s="2"/>
      <c r="B107" s="32" t="s">
        <v>185</v>
      </c>
      <c r="C107" s="4"/>
      <c r="D107" s="108"/>
      <c r="E107" s="101"/>
      <c r="F107" s="109"/>
    </row>
    <row r="108" spans="1:6" x14ac:dyDescent="0.25">
      <c r="A108" s="1" t="s">
        <v>37</v>
      </c>
      <c r="B108" s="37" t="s">
        <v>126</v>
      </c>
      <c r="C108" s="3" t="s">
        <v>127</v>
      </c>
      <c r="D108" s="118"/>
      <c r="E108" s="136">
        <v>93</v>
      </c>
      <c r="F108" s="119"/>
    </row>
    <row r="109" spans="1:6" x14ac:dyDescent="0.25">
      <c r="A109" s="2"/>
      <c r="B109" s="32" t="s">
        <v>128</v>
      </c>
      <c r="C109" s="4"/>
      <c r="D109" s="116"/>
      <c r="E109" s="120"/>
      <c r="F109" s="117"/>
    </row>
    <row r="110" spans="1:6" x14ac:dyDescent="0.25">
      <c r="A110" s="10" t="s">
        <v>129</v>
      </c>
      <c r="B110" s="59" t="s">
        <v>130</v>
      </c>
      <c r="C110" s="11" t="s">
        <v>131</v>
      </c>
      <c r="D110" s="108"/>
      <c r="E110" s="121">
        <f>E112+E113</f>
        <v>59.813000000000002</v>
      </c>
      <c r="F110" s="109"/>
    </row>
    <row r="111" spans="1:6" x14ac:dyDescent="0.25">
      <c r="A111" s="1" t="s">
        <v>132</v>
      </c>
      <c r="B111" s="37" t="s">
        <v>133</v>
      </c>
      <c r="C111" s="76" t="s">
        <v>131</v>
      </c>
      <c r="D111" s="118"/>
      <c r="E111" s="122"/>
      <c r="F111" s="119"/>
    </row>
    <row r="112" spans="1:6" x14ac:dyDescent="0.25">
      <c r="A112" s="8"/>
      <c r="B112" s="64" t="s">
        <v>134</v>
      </c>
      <c r="C112" s="82"/>
      <c r="D112" s="108"/>
      <c r="E112" s="121">
        <v>50</v>
      </c>
      <c r="F112" s="109"/>
    </row>
    <row r="113" spans="1:6" x14ac:dyDescent="0.25">
      <c r="A113" s="2"/>
      <c r="B113" s="32" t="s">
        <v>135</v>
      </c>
      <c r="C113" s="87"/>
      <c r="D113" s="116"/>
      <c r="E113" s="120">
        <v>9.8130000000000006</v>
      </c>
      <c r="F113" s="117"/>
    </row>
    <row r="114" spans="1:6" x14ac:dyDescent="0.25">
      <c r="A114" s="1" t="s">
        <v>136</v>
      </c>
      <c r="B114" s="37" t="s">
        <v>137</v>
      </c>
      <c r="C114" s="3" t="s">
        <v>138</v>
      </c>
      <c r="D114" s="108"/>
      <c r="E114" s="137">
        <f>E118+E119+E120</f>
        <v>104.25999999999999</v>
      </c>
      <c r="F114" s="109"/>
    </row>
    <row r="115" spans="1:6" x14ac:dyDescent="0.25">
      <c r="A115" s="2"/>
      <c r="B115" s="32" t="s">
        <v>139</v>
      </c>
      <c r="C115" s="4"/>
      <c r="D115" s="108"/>
      <c r="E115" s="137"/>
      <c r="F115" s="109"/>
    </row>
    <row r="116" spans="1:6" x14ac:dyDescent="0.25">
      <c r="A116" s="1" t="s">
        <v>140</v>
      </c>
      <c r="B116" s="37" t="s">
        <v>141</v>
      </c>
      <c r="C116" s="76" t="s">
        <v>138</v>
      </c>
      <c r="D116" s="118"/>
      <c r="E116" s="138"/>
      <c r="F116" s="119"/>
    </row>
    <row r="117" spans="1:6" x14ac:dyDescent="0.25">
      <c r="A117" s="8"/>
      <c r="B117" s="64" t="s">
        <v>142</v>
      </c>
      <c r="C117" s="82"/>
      <c r="D117" s="108"/>
      <c r="E117" s="137"/>
      <c r="F117" s="109"/>
    </row>
    <row r="118" spans="1:6" x14ac:dyDescent="0.25">
      <c r="A118" s="8"/>
      <c r="B118" s="64" t="s">
        <v>143</v>
      </c>
      <c r="C118" s="82"/>
      <c r="D118" s="108"/>
      <c r="E118" s="137">
        <v>2.3199999999999998</v>
      </c>
      <c r="F118" s="109"/>
    </row>
    <row r="119" spans="1:6" x14ac:dyDescent="0.25">
      <c r="A119" s="8"/>
      <c r="B119" s="64" t="s">
        <v>144</v>
      </c>
      <c r="C119" s="82"/>
      <c r="D119" s="108"/>
      <c r="E119" s="137">
        <v>100.22</v>
      </c>
      <c r="F119" s="109"/>
    </row>
    <row r="120" spans="1:6" x14ac:dyDescent="0.25">
      <c r="A120" s="2"/>
      <c r="B120" s="32" t="s">
        <v>145</v>
      </c>
      <c r="C120" s="87"/>
      <c r="D120" s="116"/>
      <c r="E120" s="139">
        <v>1.72</v>
      </c>
      <c r="F120" s="117"/>
    </row>
    <row r="121" spans="1:6" x14ac:dyDescent="0.25">
      <c r="A121" s="1" t="s">
        <v>146</v>
      </c>
      <c r="B121" s="37" t="s">
        <v>147</v>
      </c>
      <c r="C121" s="3" t="s">
        <v>138</v>
      </c>
      <c r="D121" s="108"/>
      <c r="E121" s="140">
        <f>E125+E126</f>
        <v>691.90000000000009</v>
      </c>
      <c r="F121" s="109"/>
    </row>
    <row r="122" spans="1:6" x14ac:dyDescent="0.25">
      <c r="A122" s="2"/>
      <c r="B122" s="32" t="s">
        <v>148</v>
      </c>
      <c r="C122" s="4"/>
      <c r="D122" s="84"/>
      <c r="E122" s="140"/>
      <c r="F122" s="109"/>
    </row>
    <row r="123" spans="1:6" x14ac:dyDescent="0.25">
      <c r="A123" s="1" t="s">
        <v>149</v>
      </c>
      <c r="B123" s="37" t="s">
        <v>150</v>
      </c>
      <c r="C123" s="76" t="s">
        <v>138</v>
      </c>
      <c r="D123" s="118"/>
      <c r="E123" s="141"/>
      <c r="F123" s="119"/>
    </row>
    <row r="124" spans="1:6" x14ac:dyDescent="0.25">
      <c r="A124" s="8"/>
      <c r="B124" s="64" t="s">
        <v>151</v>
      </c>
      <c r="C124" s="82"/>
      <c r="D124" s="108"/>
      <c r="E124" s="140"/>
      <c r="F124" s="109"/>
    </row>
    <row r="125" spans="1:6" x14ac:dyDescent="0.25">
      <c r="A125" s="8"/>
      <c r="B125" s="64" t="s">
        <v>143</v>
      </c>
      <c r="C125" s="82"/>
      <c r="D125" s="108"/>
      <c r="E125" s="140">
        <v>461.6</v>
      </c>
      <c r="F125" s="109"/>
    </row>
    <row r="126" spans="1:6" x14ac:dyDescent="0.25">
      <c r="A126" s="2"/>
      <c r="B126" s="32" t="s">
        <v>144</v>
      </c>
      <c r="C126" s="87"/>
      <c r="D126" s="116"/>
      <c r="E126" s="142">
        <v>230.3</v>
      </c>
      <c r="F126" s="117"/>
    </row>
    <row r="127" spans="1:6" x14ac:dyDescent="0.25">
      <c r="A127" s="10" t="s">
        <v>152</v>
      </c>
      <c r="B127" s="59" t="s">
        <v>153</v>
      </c>
      <c r="C127" s="11" t="s">
        <v>154</v>
      </c>
      <c r="D127" s="108"/>
      <c r="E127" s="137">
        <f>E130+E131+E132</f>
        <v>42.192999999999998</v>
      </c>
      <c r="F127" s="109"/>
    </row>
    <row r="128" spans="1:6" x14ac:dyDescent="0.25">
      <c r="A128" s="1" t="s">
        <v>155</v>
      </c>
      <c r="B128" s="37" t="s">
        <v>156</v>
      </c>
      <c r="C128" s="76" t="s">
        <v>154</v>
      </c>
      <c r="D128" s="118"/>
      <c r="E128" s="138"/>
      <c r="F128" s="119"/>
    </row>
    <row r="129" spans="1:6" x14ac:dyDescent="0.25">
      <c r="A129" s="8"/>
      <c r="B129" s="64" t="s">
        <v>157</v>
      </c>
      <c r="C129" s="82"/>
      <c r="D129" s="108"/>
      <c r="E129" s="137"/>
      <c r="F129" s="109"/>
    </row>
    <row r="130" spans="1:6" x14ac:dyDescent="0.25">
      <c r="A130" s="8"/>
      <c r="B130" s="64" t="s">
        <v>158</v>
      </c>
      <c r="C130" s="82"/>
      <c r="D130" s="108"/>
      <c r="E130" s="137">
        <v>1.22</v>
      </c>
      <c r="F130" s="109"/>
    </row>
    <row r="131" spans="1:6" x14ac:dyDescent="0.25">
      <c r="A131" s="8"/>
      <c r="B131" s="64" t="s">
        <v>144</v>
      </c>
      <c r="C131" s="82"/>
      <c r="D131" s="108"/>
      <c r="E131" s="137">
        <v>40.308</v>
      </c>
      <c r="F131" s="109"/>
    </row>
    <row r="132" spans="1:6" x14ac:dyDescent="0.25">
      <c r="A132" s="2"/>
      <c r="B132" s="32" t="s">
        <v>145</v>
      </c>
      <c r="C132" s="87"/>
      <c r="D132" s="116"/>
      <c r="E132" s="139">
        <v>0.66500000000000004</v>
      </c>
      <c r="F132" s="117"/>
    </row>
    <row r="133" spans="1:6" x14ac:dyDescent="0.25">
      <c r="A133" s="10" t="s">
        <v>159</v>
      </c>
      <c r="B133" s="59" t="s">
        <v>160</v>
      </c>
      <c r="C133" s="11" t="s">
        <v>161</v>
      </c>
      <c r="D133" s="108"/>
      <c r="E133" s="137">
        <v>52</v>
      </c>
      <c r="F133" s="109"/>
    </row>
    <row r="134" spans="1:6" x14ac:dyDescent="0.25">
      <c r="A134" s="1" t="s">
        <v>162</v>
      </c>
      <c r="B134" s="37" t="s">
        <v>163</v>
      </c>
      <c r="C134" s="3" t="s">
        <v>7</v>
      </c>
      <c r="D134" s="118"/>
      <c r="E134" s="122"/>
      <c r="F134" s="119"/>
    </row>
    <row r="135" spans="1:6" x14ac:dyDescent="0.25">
      <c r="A135" s="2"/>
      <c r="B135" s="32" t="s">
        <v>164</v>
      </c>
      <c r="C135" s="4"/>
      <c r="D135" s="116"/>
      <c r="E135" s="120">
        <v>0</v>
      </c>
      <c r="F135" s="117"/>
    </row>
    <row r="136" spans="1:6" x14ac:dyDescent="0.25">
      <c r="A136" s="1" t="s">
        <v>165</v>
      </c>
      <c r="B136" s="37" t="s">
        <v>166</v>
      </c>
      <c r="C136" s="3" t="s">
        <v>7</v>
      </c>
      <c r="D136" s="108"/>
      <c r="E136" s="123"/>
      <c r="F136" s="109"/>
    </row>
    <row r="137" spans="1:6" x14ac:dyDescent="0.25">
      <c r="A137" s="2"/>
      <c r="B137" s="32" t="s">
        <v>167</v>
      </c>
      <c r="C137" s="4"/>
      <c r="D137" s="108"/>
      <c r="E137" s="123"/>
      <c r="F137" s="109"/>
    </row>
    <row r="138" spans="1:6" x14ac:dyDescent="0.25">
      <c r="A138" s="1" t="s">
        <v>168</v>
      </c>
      <c r="B138" s="37" t="s">
        <v>169</v>
      </c>
      <c r="C138" s="3" t="s">
        <v>161</v>
      </c>
      <c r="D138" s="118"/>
      <c r="E138" s="76" t="s">
        <v>5</v>
      </c>
      <c r="F138" s="119"/>
    </row>
    <row r="139" spans="1:6" x14ac:dyDescent="0.25">
      <c r="A139" s="8"/>
      <c r="B139" s="64" t="s">
        <v>170</v>
      </c>
      <c r="C139" s="6"/>
      <c r="D139" s="108"/>
      <c r="E139" s="92"/>
      <c r="F139" s="109"/>
    </row>
    <row r="140" spans="1:6" ht="16.5" x14ac:dyDescent="0.25">
      <c r="A140" s="2"/>
      <c r="B140" s="32" t="s">
        <v>171</v>
      </c>
      <c r="C140" s="4"/>
      <c r="D140" s="116"/>
      <c r="E140" s="101"/>
      <c r="F140" s="117"/>
    </row>
    <row r="141" spans="1:6" x14ac:dyDescent="0.25">
      <c r="A141" s="26"/>
      <c r="C141" s="26"/>
      <c r="D141" s="124"/>
      <c r="E141" s="124"/>
    </row>
    <row r="142" spans="1:6" x14ac:dyDescent="0.25">
      <c r="A142" s="26"/>
      <c r="C142" s="26"/>
      <c r="D142" s="20"/>
      <c r="E142" s="30"/>
    </row>
    <row r="143" spans="1:6" x14ac:dyDescent="0.25">
      <c r="A143" s="26"/>
      <c r="C143" s="26"/>
      <c r="D143" s="20"/>
      <c r="E143" s="20"/>
    </row>
    <row r="144" spans="1:6" x14ac:dyDescent="0.25">
      <c r="A144" s="26"/>
      <c r="C144" s="26"/>
      <c r="D144" s="20"/>
      <c r="E144" s="20"/>
    </row>
    <row r="145" spans="1:5" x14ac:dyDescent="0.25">
      <c r="A145" s="26"/>
      <c r="C145" s="26"/>
      <c r="D145" s="20"/>
      <c r="E145" s="20"/>
    </row>
    <row r="146" spans="1:5" x14ac:dyDescent="0.25">
      <c r="A146" s="26"/>
      <c r="C146" s="26"/>
      <c r="D146" s="20"/>
      <c r="E146" s="20"/>
    </row>
  </sheetData>
  <mergeCells count="6">
    <mergeCell ref="D12:E12"/>
    <mergeCell ref="A1:D1"/>
    <mergeCell ref="A2:D2"/>
    <mergeCell ref="A3:D3"/>
    <mergeCell ref="A4:D4"/>
    <mergeCell ref="A5:C5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 до 1 апр.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2021-03-15T05:19:37Z</cp:lastPrinted>
  <dcterms:created xsi:type="dcterms:W3CDTF">2015-05-06T04:59:25Z</dcterms:created>
  <dcterms:modified xsi:type="dcterms:W3CDTF">2022-03-22T09:28:33Z</dcterms:modified>
</cp:coreProperties>
</file>